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lokplaatbewerking.sharepoint.com/sites/Planning/Gedeelde documenten/Bestel formulier BLOK doors/"/>
    </mc:Choice>
  </mc:AlternateContent>
  <xr:revisionPtr revIDLastSave="669" documentId="8_{1C07FE3B-22A7-45FF-A920-5E8FED659D3D}" xr6:coauthVersionLast="47" xr6:coauthVersionMax="47" xr10:uidLastSave="{CA9EBC6A-243D-4768-A31D-5D6D1D7F10DE}"/>
  <bookViews>
    <workbookView xWindow="3120" yWindow="0" windowWidth="31680" windowHeight="20880" xr2:uid="{00000000-000D-0000-FFFF-FFFF00000000}"/>
  </bookViews>
  <sheets>
    <sheet name="Bestelformulier" sheetId="1" r:id="rId1"/>
    <sheet name="Opbouw Deuren" sheetId="5" r:id="rId2"/>
    <sheet name="40mm deuren" sheetId="3" state="hidden" r:id="rId3"/>
    <sheet name="54mm deuren" sheetId="4" state="hidden" r:id="rId4"/>
    <sheet name="Intern info" sheetId="2" state="hidden" r:id="rId5"/>
  </sheets>
  <externalReferences>
    <externalReference r:id="rId6"/>
  </externalReferences>
  <definedNames>
    <definedName name="Kantlatten" localSheetId="1">'[1]Intern info'!$G$2:$G$4</definedName>
    <definedName name="Kantlatten">'Intern info'!$G$4:$G$6</definedName>
    <definedName name="Roodhout" localSheetId="1">'[1]Intern info'!$H$3</definedName>
    <definedName name="Roodhout">'Intern info'!$H$5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R20" i="4" l="1"/>
  <c r="R21" i="4"/>
  <c r="R22" i="4"/>
  <c r="R20" i="3"/>
  <c r="R21" i="3"/>
  <c r="R22" i="3"/>
  <c r="B7" i="3"/>
  <c r="C22" i="4" l="1"/>
  <c r="F22" i="4" s="1"/>
  <c r="P22" i="4" s="1"/>
  <c r="C21" i="4"/>
  <c r="N21" i="4" s="1"/>
  <c r="C22" i="3"/>
  <c r="C21" i="3"/>
  <c r="K21" i="3" s="1"/>
  <c r="P21" i="3" l="1"/>
  <c r="P22" i="3"/>
  <c r="K22" i="3"/>
  <c r="N21" i="3"/>
  <c r="N22" i="3"/>
  <c r="F21" i="4"/>
  <c r="P21" i="4" s="1"/>
  <c r="K22" i="4"/>
  <c r="K21" i="4"/>
  <c r="N22" i="4"/>
  <c r="F21" i="3"/>
  <c r="F22" i="3"/>
  <c r="B6" i="3"/>
  <c r="D7" i="4" l="1"/>
  <c r="G7" i="4" s="1"/>
  <c r="H7" i="4" s="1"/>
  <c r="D8" i="4"/>
  <c r="Q8" i="4" s="1"/>
  <c r="D9" i="4"/>
  <c r="Q9" i="4" s="1"/>
  <c r="D10" i="4"/>
  <c r="Q10" i="4" s="1"/>
  <c r="D11" i="4"/>
  <c r="D12" i="4"/>
  <c r="L12" i="4" s="1"/>
  <c r="D13" i="4"/>
  <c r="D14" i="4"/>
  <c r="D15" i="4"/>
  <c r="D16" i="4"/>
  <c r="D17" i="4"/>
  <c r="D18" i="4"/>
  <c r="D19" i="4"/>
  <c r="D20" i="4"/>
  <c r="D21" i="4"/>
  <c r="D22" i="4"/>
  <c r="B7" i="4"/>
  <c r="C7" i="4"/>
  <c r="N7" i="4" s="1"/>
  <c r="B8" i="4"/>
  <c r="C8" i="4"/>
  <c r="N8" i="4" s="1"/>
  <c r="B9" i="4"/>
  <c r="C9" i="4"/>
  <c r="N9" i="4" s="1"/>
  <c r="B10" i="4"/>
  <c r="C10" i="4"/>
  <c r="N10" i="4" s="1"/>
  <c r="B11" i="4"/>
  <c r="C11" i="4"/>
  <c r="N11" i="4" s="1"/>
  <c r="B12" i="4"/>
  <c r="C12" i="4"/>
  <c r="K12" i="4" s="1"/>
  <c r="B13" i="4"/>
  <c r="C13" i="4"/>
  <c r="K13" i="4" s="1"/>
  <c r="B14" i="4"/>
  <c r="C14" i="4"/>
  <c r="K14" i="4" s="1"/>
  <c r="B15" i="4"/>
  <c r="C15" i="4"/>
  <c r="F15" i="4" s="1"/>
  <c r="P15" i="4" s="1"/>
  <c r="B16" i="4"/>
  <c r="C16" i="4"/>
  <c r="F16" i="4" s="1"/>
  <c r="P16" i="4" s="1"/>
  <c r="B17" i="4"/>
  <c r="C17" i="4"/>
  <c r="F17" i="4" s="1"/>
  <c r="P17" i="4" s="1"/>
  <c r="B18" i="4"/>
  <c r="C18" i="4"/>
  <c r="F18" i="4" s="1"/>
  <c r="P18" i="4" s="1"/>
  <c r="B19" i="4"/>
  <c r="C19" i="4"/>
  <c r="N19" i="4" s="1"/>
  <c r="B20" i="4"/>
  <c r="C20" i="4"/>
  <c r="N20" i="4" s="1"/>
  <c r="B21" i="4"/>
  <c r="B22" i="4"/>
  <c r="C7" i="3"/>
  <c r="K7" i="3" s="1"/>
  <c r="D7" i="3"/>
  <c r="L7" i="3" s="1"/>
  <c r="B8" i="3"/>
  <c r="C8" i="3"/>
  <c r="K8" i="3" s="1"/>
  <c r="D8" i="3"/>
  <c r="L8" i="3" s="1"/>
  <c r="B9" i="3"/>
  <c r="E9" i="3" s="1"/>
  <c r="M9" i="3" s="1"/>
  <c r="C9" i="3"/>
  <c r="D9" i="3"/>
  <c r="B10" i="3"/>
  <c r="C10" i="3"/>
  <c r="K10" i="3" s="1"/>
  <c r="D10" i="3"/>
  <c r="L10" i="3" s="1"/>
  <c r="B11" i="3"/>
  <c r="C11" i="3"/>
  <c r="K11" i="3" s="1"/>
  <c r="D11" i="3"/>
  <c r="L11" i="3" s="1"/>
  <c r="B12" i="3"/>
  <c r="C12" i="3"/>
  <c r="K12" i="3" s="1"/>
  <c r="D12" i="3"/>
  <c r="B13" i="3"/>
  <c r="C13" i="3"/>
  <c r="K13" i="3" s="1"/>
  <c r="D13" i="3"/>
  <c r="B14" i="3"/>
  <c r="C14" i="3"/>
  <c r="K14" i="3" s="1"/>
  <c r="D14" i="3"/>
  <c r="B15" i="3"/>
  <c r="C15" i="3"/>
  <c r="K15" i="3" s="1"/>
  <c r="D15" i="3"/>
  <c r="B16" i="3"/>
  <c r="C16" i="3"/>
  <c r="K16" i="3" s="1"/>
  <c r="D16" i="3"/>
  <c r="B17" i="3"/>
  <c r="C17" i="3"/>
  <c r="K17" i="3" s="1"/>
  <c r="D17" i="3"/>
  <c r="B18" i="3"/>
  <c r="C18" i="3"/>
  <c r="K18" i="3" s="1"/>
  <c r="D18" i="3"/>
  <c r="B19" i="3"/>
  <c r="C19" i="3"/>
  <c r="K19" i="3" s="1"/>
  <c r="D19" i="3"/>
  <c r="B20" i="3"/>
  <c r="C20" i="3"/>
  <c r="K20" i="3" s="1"/>
  <c r="D20" i="3"/>
  <c r="L20" i="3" s="1"/>
  <c r="B21" i="3"/>
  <c r="D21" i="3"/>
  <c r="B22" i="3"/>
  <c r="D22" i="3"/>
  <c r="B34" i="1"/>
  <c r="B6" i="4"/>
  <c r="C6" i="4"/>
  <c r="K6" i="4" s="1"/>
  <c r="D6" i="4"/>
  <c r="O6" i="4" s="1"/>
  <c r="K9" i="3" l="1"/>
  <c r="F9" i="3"/>
  <c r="P9" i="3"/>
  <c r="N9" i="3"/>
  <c r="O9" i="3"/>
  <c r="Q9" i="3"/>
  <c r="G9" i="3"/>
  <c r="G16" i="3"/>
  <c r="H16" i="3" s="1"/>
  <c r="L16" i="3"/>
  <c r="Q21" i="3"/>
  <c r="L21" i="3"/>
  <c r="Q19" i="3"/>
  <c r="L19" i="3"/>
  <c r="G12" i="3"/>
  <c r="H12" i="3" s="1"/>
  <c r="L12" i="3"/>
  <c r="G14" i="3"/>
  <c r="H14" i="3" s="1"/>
  <c r="L14" i="3"/>
  <c r="Q18" i="3"/>
  <c r="L18" i="3"/>
  <c r="G17" i="3"/>
  <c r="I17" i="3" s="1"/>
  <c r="L17" i="3"/>
  <c r="Q22" i="3"/>
  <c r="L22" i="3"/>
  <c r="Q15" i="3"/>
  <c r="L15" i="3"/>
  <c r="L9" i="3"/>
  <c r="G13" i="3"/>
  <c r="H13" i="3" s="1"/>
  <c r="L13" i="3"/>
  <c r="N18" i="3"/>
  <c r="P18" i="3"/>
  <c r="N12" i="3"/>
  <c r="P12" i="3"/>
  <c r="P17" i="3"/>
  <c r="N11" i="3"/>
  <c r="P11" i="3"/>
  <c r="N10" i="3"/>
  <c r="P10" i="3"/>
  <c r="N14" i="3"/>
  <c r="P14" i="3"/>
  <c r="P15" i="3"/>
  <c r="N20" i="3"/>
  <c r="P20" i="3"/>
  <c r="N16" i="3"/>
  <c r="P16" i="3"/>
  <c r="N8" i="3"/>
  <c r="P8" i="3"/>
  <c r="F19" i="3"/>
  <c r="P19" i="3"/>
  <c r="N13" i="3"/>
  <c r="P13" i="3"/>
  <c r="N7" i="3"/>
  <c r="P7" i="3"/>
  <c r="O16" i="4"/>
  <c r="L16" i="4"/>
  <c r="Q16" i="4"/>
  <c r="G21" i="4"/>
  <c r="Q21" i="4"/>
  <c r="L21" i="4"/>
  <c r="O13" i="4"/>
  <c r="L13" i="4"/>
  <c r="Q13" i="4"/>
  <c r="G22" i="4"/>
  <c r="Q22" i="4"/>
  <c r="L22" i="4"/>
  <c r="L19" i="4"/>
  <c r="Q19" i="4"/>
  <c r="O14" i="4"/>
  <c r="L14" i="4"/>
  <c r="Q14" i="4"/>
  <c r="Q17" i="4"/>
  <c r="L17" i="4"/>
  <c r="O15" i="4"/>
  <c r="L15" i="4"/>
  <c r="Q15" i="4"/>
  <c r="G20" i="4"/>
  <c r="L20" i="4"/>
  <c r="Q20" i="4"/>
  <c r="L18" i="4"/>
  <c r="Q18" i="4"/>
  <c r="F15" i="3"/>
  <c r="L11" i="4"/>
  <c r="G11" i="4"/>
  <c r="N17" i="3"/>
  <c r="G18" i="3"/>
  <c r="O10" i="4"/>
  <c r="F19" i="4"/>
  <c r="P19" i="4" s="1"/>
  <c r="F17" i="3"/>
  <c r="N15" i="3"/>
  <c r="G21" i="3"/>
  <c r="Q7" i="3"/>
  <c r="O19" i="4"/>
  <c r="G19" i="3"/>
  <c r="Q12" i="4"/>
  <c r="O9" i="4"/>
  <c r="O12" i="4"/>
  <c r="O7" i="3"/>
  <c r="G7" i="3"/>
  <c r="O10" i="3"/>
  <c r="O8" i="3"/>
  <c r="G15" i="3"/>
  <c r="O20" i="3"/>
  <c r="Q8" i="3"/>
  <c r="G20" i="3"/>
  <c r="Q10" i="3"/>
  <c r="Q20" i="3"/>
  <c r="N19" i="3"/>
  <c r="F9" i="4"/>
  <c r="N17" i="4"/>
  <c r="F11" i="3"/>
  <c r="F7" i="3"/>
  <c r="Q11" i="3"/>
  <c r="O12" i="3"/>
  <c r="Q12" i="3"/>
  <c r="O11" i="4"/>
  <c r="G8" i="3"/>
  <c r="O13" i="3"/>
  <c r="Q13" i="3"/>
  <c r="O14" i="3"/>
  <c r="Q14" i="3"/>
  <c r="G22" i="3"/>
  <c r="G10" i="3"/>
  <c r="O15" i="3"/>
  <c r="O11" i="3"/>
  <c r="G11" i="3"/>
  <c r="O16" i="3"/>
  <c r="Q16" i="3"/>
  <c r="G17" i="4"/>
  <c r="O17" i="3"/>
  <c r="Q17" i="3"/>
  <c r="O18" i="3"/>
  <c r="O17" i="4"/>
  <c r="O19" i="3"/>
  <c r="O21" i="3"/>
  <c r="O22" i="3"/>
  <c r="F8" i="3"/>
  <c r="F10" i="3"/>
  <c r="F12" i="3"/>
  <c r="K8" i="4"/>
  <c r="F13" i="3"/>
  <c r="N12" i="4"/>
  <c r="F14" i="3"/>
  <c r="F16" i="3"/>
  <c r="F20" i="4"/>
  <c r="P20" i="4" s="1"/>
  <c r="N16" i="4"/>
  <c r="F18" i="3"/>
  <c r="F8" i="4"/>
  <c r="F20" i="3"/>
  <c r="F10" i="4"/>
  <c r="G6" i="4"/>
  <c r="H6" i="4" s="1"/>
  <c r="O7" i="4"/>
  <c r="O18" i="4"/>
  <c r="G8" i="4"/>
  <c r="G10" i="4"/>
  <c r="G12" i="4"/>
  <c r="G13" i="4"/>
  <c r="Q11" i="4"/>
  <c r="G14" i="4"/>
  <c r="N18" i="4"/>
  <c r="F7" i="4"/>
  <c r="K10" i="4"/>
  <c r="G9" i="4"/>
  <c r="N6" i="4"/>
  <c r="G18" i="4"/>
  <c r="K9" i="4"/>
  <c r="K15" i="4"/>
  <c r="K7" i="4"/>
  <c r="L7" i="4"/>
  <c r="K16" i="4"/>
  <c r="F11" i="4"/>
  <c r="L8" i="4"/>
  <c r="K11" i="4"/>
  <c r="K17" i="4"/>
  <c r="O8" i="4"/>
  <c r="L6" i="4"/>
  <c r="F12" i="4"/>
  <c r="L9" i="4"/>
  <c r="K18" i="4"/>
  <c r="Q6" i="4"/>
  <c r="L10" i="4"/>
  <c r="K19" i="4"/>
  <c r="Q7" i="4"/>
  <c r="K20" i="4"/>
  <c r="N13" i="4"/>
  <c r="O21" i="4"/>
  <c r="O20" i="4"/>
  <c r="O22" i="4"/>
  <c r="N14" i="4"/>
  <c r="N15" i="4"/>
  <c r="G15" i="4"/>
  <c r="G16" i="4"/>
  <c r="F13" i="4"/>
  <c r="P13" i="4" s="1"/>
  <c r="G19" i="4"/>
  <c r="F14" i="4"/>
  <c r="P14" i="4" s="1"/>
  <c r="F6" i="4"/>
  <c r="P6" i="4" s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6" i="3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6" i="4"/>
  <c r="I9" i="3" l="1"/>
  <c r="H9" i="3"/>
  <c r="I12" i="3"/>
  <c r="H17" i="3"/>
  <c r="I13" i="3"/>
  <c r="I16" i="3"/>
  <c r="I14" i="3"/>
  <c r="H19" i="3"/>
  <c r="I19" i="3"/>
  <c r="H20" i="3"/>
  <c r="I20" i="3"/>
  <c r="H15" i="3"/>
  <c r="I15" i="3"/>
  <c r="H21" i="3"/>
  <c r="I21" i="3"/>
  <c r="H8" i="3"/>
  <c r="I8" i="3"/>
  <c r="H11" i="3"/>
  <c r="I11" i="3"/>
  <c r="H18" i="3"/>
  <c r="I18" i="3"/>
  <c r="H10" i="3"/>
  <c r="I10" i="3"/>
  <c r="H22" i="3"/>
  <c r="I22" i="3"/>
  <c r="H7" i="3"/>
  <c r="I7" i="3"/>
  <c r="P7" i="4"/>
  <c r="E18" i="4"/>
  <c r="E19" i="4"/>
  <c r="E20" i="4"/>
  <c r="E21" i="4"/>
  <c r="E22" i="4"/>
  <c r="M22" i="4" s="1"/>
  <c r="J19" i="3" l="1"/>
  <c r="E19" i="3"/>
  <c r="M19" i="3" s="1"/>
  <c r="J20" i="3"/>
  <c r="E20" i="3"/>
  <c r="M20" i="3" s="1"/>
  <c r="J18" i="3"/>
  <c r="E18" i="3"/>
  <c r="M18" i="3" s="1"/>
  <c r="B23" i="4"/>
  <c r="J22" i="4"/>
  <c r="J21" i="4"/>
  <c r="M21" i="4"/>
  <c r="J17" i="4"/>
  <c r="E17" i="4"/>
  <c r="M17" i="4" s="1"/>
  <c r="J16" i="4"/>
  <c r="E16" i="4"/>
  <c r="M16" i="4" s="1"/>
  <c r="J15" i="4"/>
  <c r="E15" i="4"/>
  <c r="M15" i="4" s="1"/>
  <c r="J14" i="4"/>
  <c r="E14" i="4"/>
  <c r="M14" i="4" s="1"/>
  <c r="J13" i="4"/>
  <c r="E13" i="4"/>
  <c r="M13" i="4" s="1"/>
  <c r="J12" i="4"/>
  <c r="E12" i="4"/>
  <c r="M12" i="4" s="1"/>
  <c r="J11" i="4"/>
  <c r="E11" i="4"/>
  <c r="M11" i="4" s="1"/>
  <c r="J10" i="4"/>
  <c r="E10" i="4"/>
  <c r="M10" i="4" s="1"/>
  <c r="J9" i="4"/>
  <c r="E9" i="4"/>
  <c r="M9" i="4" s="1"/>
  <c r="J8" i="4"/>
  <c r="J20" i="4" s="1"/>
  <c r="E8" i="4"/>
  <c r="M8" i="4" s="1"/>
  <c r="M20" i="4" s="1"/>
  <c r="J7" i="4"/>
  <c r="J19" i="4" s="1"/>
  <c r="E7" i="4"/>
  <c r="M7" i="4" s="1"/>
  <c r="M19" i="4" s="1"/>
  <c r="J6" i="4"/>
  <c r="J18" i="4" s="1"/>
  <c r="E6" i="4"/>
  <c r="M6" i="4" s="1"/>
  <c r="M18" i="4" l="1"/>
  <c r="M23" i="4" s="1"/>
  <c r="P8" i="4"/>
  <c r="J23" i="4"/>
  <c r="E23" i="4"/>
  <c r="P9" i="4" l="1"/>
  <c r="J7" i="3"/>
  <c r="J8" i="3"/>
  <c r="J9" i="3"/>
  <c r="J10" i="3"/>
  <c r="E11" i="3"/>
  <c r="M11" i="3" s="1"/>
  <c r="E12" i="3"/>
  <c r="M12" i="3" s="1"/>
  <c r="J13" i="3"/>
  <c r="J14" i="3"/>
  <c r="E15" i="3"/>
  <c r="M15" i="3" s="1"/>
  <c r="J16" i="3"/>
  <c r="E17" i="3"/>
  <c r="M17" i="3" s="1"/>
  <c r="D6" i="3"/>
  <c r="L6" i="3" s="1"/>
  <c r="C6" i="3"/>
  <c r="J22" i="3"/>
  <c r="E22" i="3"/>
  <c r="M22" i="3" s="1"/>
  <c r="J21" i="3"/>
  <c r="E21" i="3"/>
  <c r="M21" i="3" s="1"/>
  <c r="J17" i="3"/>
  <c r="P6" i="3" l="1"/>
  <c r="K6" i="3"/>
  <c r="G6" i="3"/>
  <c r="O6" i="3"/>
  <c r="Q6" i="3"/>
  <c r="N6" i="3"/>
  <c r="F6" i="3"/>
  <c r="P10" i="4"/>
  <c r="J15" i="3"/>
  <c r="E16" i="3"/>
  <c r="M16" i="3" s="1"/>
  <c r="E14" i="3"/>
  <c r="M14" i="3" s="1"/>
  <c r="J12" i="3"/>
  <c r="E7" i="3"/>
  <c r="M7" i="3" s="1"/>
  <c r="J11" i="3"/>
  <c r="E13" i="3"/>
  <c r="M13" i="3" s="1"/>
  <c r="E8" i="3"/>
  <c r="M8" i="3" s="1"/>
  <c r="E10" i="3"/>
  <c r="M10" i="3" s="1"/>
  <c r="B23" i="3"/>
  <c r="E6" i="3"/>
  <c r="M6" i="3" s="1"/>
  <c r="J6" i="3"/>
  <c r="H6" i="3" l="1"/>
  <c r="I6" i="3"/>
  <c r="M23" i="3"/>
  <c r="P12" i="4"/>
  <c r="P11" i="4"/>
  <c r="J23" i="3"/>
  <c r="E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van Waveren</author>
  </authors>
  <commentList>
    <comment ref="N5" authorId="0" shapeId="0" xr:uid="{C6409C64-8B6A-4BF2-B500-81459DCDE363}">
      <text>
        <r>
          <rPr>
            <sz val="9"/>
            <color rgb="FF000000"/>
            <rFont val="Tahoma"/>
            <family val="2"/>
          </rPr>
          <t xml:space="preserve">
                     </t>
        </r>
        <r>
          <rPr>
            <b/>
            <sz val="14"/>
            <color rgb="FF000000"/>
            <rFont val="Tahoma"/>
            <family val="2"/>
          </rPr>
          <t xml:space="preserve">   Standaard 15 mm</t>
        </r>
      </text>
    </comment>
    <comment ref="O5" authorId="0" shapeId="0" xr:uid="{20AC7F24-FD3B-497D-8114-4B99DF425010}">
      <text>
        <r>
          <rPr>
            <sz val="11"/>
            <color theme="1"/>
            <rFont val="Calibri"/>
            <family val="2"/>
            <scheme val="minor"/>
          </rPr>
          <t xml:space="preserve">
          </t>
        </r>
        <r>
          <rPr>
            <b/>
            <sz val="18"/>
            <color theme="1"/>
            <rFont val="Calibri"/>
            <family val="2"/>
            <scheme val="minor"/>
          </rPr>
          <t xml:space="preserve"> Standaard 30 mm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P5" authorId="0" shapeId="0" xr:uid="{B161BEEB-5BDB-4CF5-BFB5-438071248E99}">
      <text>
        <r>
          <rPr>
            <sz val="9"/>
            <color rgb="FF000000"/>
            <rFont val="Tahoma"/>
            <family val="2"/>
          </rPr>
          <t xml:space="preserve">
</t>
        </r>
      </text>
    </comment>
    <comment ref="L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W1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E0E413FA-EC72-49FF-9D97-D58E1AB79586}">
      <text>
        <r>
          <rPr>
            <sz val="14"/>
            <color indexed="81"/>
            <rFont val="Tahoma"/>
            <family val="2"/>
          </rPr>
          <t xml:space="preserve">
Zodra je in een vak van het "Type/Model" gaat staan,
dan zie je een driehoekje verschijnen waar je op kunt drukken 
en een keuze kunt maken voor het type/model van de deur.</t>
        </r>
      </text>
    </comment>
    <comment ref="H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88F4679A-0052-4CCD-833A-F6EB1F7B5F1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Zodra je in een vak van het "Kantlat" gaat staan,
dan zie je een driehoekje verschijnen waar je op kunt drukken 
en een keuze kunt maken voor de kantlat.</t>
        </r>
      </text>
    </comment>
    <comment ref="G15" authorId="0" shapeId="0" xr:uid="{00000000-0006-0000-0000-000008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Hier kunt je de code van het gewenste decor invullen. 
Bij 2 verschillende decoren per deur, zal de eerst genoemde de"openingszijde" zijn.</t>
        </r>
      </text>
    </comment>
    <comment ref="P15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T15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U15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<sst xmlns="http://schemas.openxmlformats.org/spreadsheetml/2006/main" count="189" uniqueCount="126">
  <si>
    <t>Contactpersoon:</t>
  </si>
  <si>
    <t>Project:</t>
  </si>
  <si>
    <t>Afleveradres:</t>
  </si>
  <si>
    <t>Gewenste leverdatum:</t>
  </si>
  <si>
    <t>Aantal</t>
  </si>
  <si>
    <t>Kantlat</t>
  </si>
  <si>
    <t>Breedte</t>
  </si>
  <si>
    <t>Hoogte</t>
  </si>
  <si>
    <t>Decor</t>
  </si>
  <si>
    <t>Krukgat</t>
  </si>
  <si>
    <t>hoogte</t>
  </si>
  <si>
    <t>vanaf</t>
  </si>
  <si>
    <t>onder</t>
  </si>
  <si>
    <t>A</t>
  </si>
  <si>
    <t>B</t>
  </si>
  <si>
    <t>C</t>
  </si>
  <si>
    <t>UITLEG</t>
  </si>
  <si>
    <t>1 of 2</t>
  </si>
  <si>
    <t>Valdorpel</t>
  </si>
  <si>
    <t>Arm</t>
  </si>
  <si>
    <t>schaven</t>
  </si>
  <si>
    <t>2 zijdig</t>
  </si>
  <si>
    <t>Tekening</t>
  </si>
  <si>
    <t>S4</t>
  </si>
  <si>
    <t>S3</t>
  </si>
  <si>
    <t>S2</t>
  </si>
  <si>
    <t>S1</t>
  </si>
  <si>
    <t>Dikte</t>
  </si>
  <si>
    <t>deur tot bovenkant scharnier (mm)</t>
  </si>
  <si>
    <t>Plaats:</t>
  </si>
  <si>
    <t>Deze uitleg is specifiek voor het gekozen item.</t>
  </si>
  <si>
    <t>Opmerkingen</t>
  </si>
  <si>
    <t>Scharnier maat</t>
  </si>
  <si>
    <t>Bestelbon:</t>
  </si>
  <si>
    <t>Deurmerk</t>
  </si>
  <si>
    <t>Zaagmaat Spaan 32mm</t>
  </si>
  <si>
    <t>3mm MDF zaagmaat</t>
  </si>
  <si>
    <t>HPL zaagmaat</t>
  </si>
  <si>
    <t>Onder/boven</t>
  </si>
  <si>
    <t>lengte Lat</t>
  </si>
  <si>
    <t>maat groter</t>
  </si>
  <si>
    <t>aantal 3mm =x2</t>
  </si>
  <si>
    <t>deur lengte + 7mm</t>
  </si>
  <si>
    <t>nummer</t>
  </si>
  <si>
    <t>Lengte</t>
  </si>
  <si>
    <t>LET OP!! MDF = 10MM GROTER dan deurmaat!!</t>
  </si>
  <si>
    <t>LET OP!! Hpl = 20MM GROTER dan deurmaat!!</t>
  </si>
  <si>
    <t>Zaagmaat Spaan 44mm</t>
  </si>
  <si>
    <t>breedte lengte lat x2 min 4mm 50 breed</t>
  </si>
  <si>
    <t>breedte onder/boven lat x2 min 4mm 68breed</t>
  </si>
  <si>
    <t>aantal 4mm =x2</t>
  </si>
  <si>
    <t xml:space="preserve"> =  spaan deur breedte</t>
  </si>
  <si>
    <t>deur lengte + 2mm</t>
  </si>
  <si>
    <t>Pc-gat</t>
  </si>
  <si>
    <t>Ja / Nee</t>
  </si>
  <si>
    <t>Ja</t>
  </si>
  <si>
    <t>Nee</t>
  </si>
  <si>
    <t>Links</t>
  </si>
  <si>
    <t>Rechts</t>
  </si>
  <si>
    <t>Merk slot</t>
  </si>
  <si>
    <t>Type slot</t>
  </si>
  <si>
    <t>1 zijdig</t>
  </si>
  <si>
    <r>
      <t>Boven een groot aantal kolommen staat "</t>
    </r>
    <r>
      <rPr>
        <b/>
        <sz val="14"/>
        <color rgb="FFFF0000"/>
        <rFont val="Calibri"/>
        <family val="2"/>
        <scheme val="minor"/>
      </rPr>
      <t>UITLEG</t>
    </r>
    <r>
      <rPr>
        <sz val="14"/>
        <color theme="1"/>
        <rFont val="Calibri"/>
        <family val="2"/>
        <scheme val="minor"/>
      </rPr>
      <t>"</t>
    </r>
  </si>
  <si>
    <t>Bamboe</t>
  </si>
  <si>
    <t>Extra informatie</t>
  </si>
  <si>
    <t>2 lange kanten</t>
  </si>
  <si>
    <t>Rondom</t>
  </si>
  <si>
    <t>band</t>
  </si>
  <si>
    <t>Roodhout</t>
  </si>
  <si>
    <t>1 mm</t>
  </si>
  <si>
    <t>2 mm</t>
  </si>
  <si>
    <t>Bijzonderheden 1:</t>
  </si>
  <si>
    <t>Bijzonderheden 2:</t>
  </si>
  <si>
    <t>Dikte:</t>
  </si>
  <si>
    <t>Onder/Boven</t>
  </si>
  <si>
    <t>lengte lat</t>
  </si>
  <si>
    <t>Deurmaat</t>
  </si>
  <si>
    <t>Kleur Decor</t>
  </si>
  <si>
    <t>32MM STANDAARD DEUR OPBOUW</t>
  </si>
  <si>
    <t>54MM DIKKE DEUR OPBOUW</t>
  </si>
  <si>
    <t>0,5 mm</t>
  </si>
  <si>
    <t>ABS/Fineer kantenband:</t>
  </si>
  <si>
    <t>Type / Model deur</t>
  </si>
  <si>
    <t>Overige</t>
  </si>
  <si>
    <t>Blok Basic</t>
  </si>
  <si>
    <t>Blok Basic Light</t>
  </si>
  <si>
    <t>Blok Slide Light</t>
  </si>
  <si>
    <t>Blok Fire 60</t>
  </si>
  <si>
    <t>Wijzigingen alleen mogelijk via dit formulier. Dit kan gevolgen hebben voor prijs en/of levertijd.</t>
  </si>
  <si>
    <t>Blok Fire 30</t>
  </si>
  <si>
    <t xml:space="preserve">4mdf-4mdf-12spaan-12spaan-12spaan-4mdf-4mdf  </t>
  </si>
  <si>
    <t>Swap karton</t>
  </si>
  <si>
    <t>Speciaal</t>
  </si>
  <si>
    <t>Bedrijfsnaam:</t>
  </si>
  <si>
    <t>breedte lengte lat x2 min 4mm 37 lat + 4mm ruimte</t>
  </si>
  <si>
    <t>breedte onder/boven lat x2 min 4mm 2x68 +4mm ruimte</t>
  </si>
  <si>
    <t>Scharnierhoogte gemeten vanaf bovenkant</t>
  </si>
  <si>
    <t>Aanlengdeel Kanaalspaan 1890 mm</t>
  </si>
  <si>
    <t>Aanlengdeel Geklameerd 2020 mm</t>
  </si>
  <si>
    <t>Ja, PC</t>
  </si>
  <si>
    <t>Valdorpel groef maten:</t>
  </si>
  <si>
    <t>Ja, V&amp;B</t>
  </si>
  <si>
    <t>Type/Model deur</t>
  </si>
  <si>
    <t>Gewicht kg/M2</t>
  </si>
  <si>
    <t xml:space="preserve"> dB Waarde</t>
  </si>
  <si>
    <t xml:space="preserve">Blok Basic </t>
  </si>
  <si>
    <t>Blok Rw 42</t>
  </si>
  <si>
    <t>42 dB</t>
  </si>
  <si>
    <t>Let op! Deze kartonvulling is alleen beschikbaar voor schuifdeuren.</t>
  </si>
  <si>
    <t>Blok Basic Plus</t>
  </si>
  <si>
    <t>32 kanaalspaan</t>
  </si>
  <si>
    <t>2x 16 geklammert</t>
  </si>
  <si>
    <t>32mm unilin spaan</t>
  </si>
  <si>
    <t>Zie tabblad "Opbouw deuren"</t>
  </si>
  <si>
    <t>35 db</t>
  </si>
  <si>
    <t>38 db</t>
  </si>
  <si>
    <t>Blok Rw 43 54mm</t>
  </si>
  <si>
    <t>ABS/Fineer</t>
  </si>
  <si>
    <t>Aanlengdeel  2020 mm</t>
  </si>
  <si>
    <t>Lengte latten 50x46 - onder/boven 68x46</t>
  </si>
  <si>
    <t>Draai richting</t>
  </si>
  <si>
    <t>Doorn- maat</t>
  </si>
  <si>
    <t>groef</t>
  </si>
  <si>
    <t>Als je hierop gaat staan met de muiscursor dan verschijnt er een tekening met uitleg in beeld.</t>
  </si>
  <si>
    <t>Maat achter- hout</t>
  </si>
  <si>
    <t>Versie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</si>
</sst>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7"/>
      <color theme="1"/>
      <name val="Calibri"/>
      <family val="2"/>
      <scheme val="minor"/>
    </font>
    <font>
      <sz val="11"/>
      <color indexed="81"/>
      <name val="Tahoma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1"/>
      <color rgb="FF1F497D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sz val="14"/>
      <color indexed="81"/>
      <name val="Tahoma"/>
      <family val="2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FFFFFF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/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6" fillId="6" borderId="12" xfId="0" applyFont="1" applyFill="1" applyBorder="1"/>
    <xf numFmtId="0" fontId="6" fillId="6" borderId="13" xfId="0" applyFont="1" applyFill="1" applyBorder="1"/>
    <xf numFmtId="0" fontId="6" fillId="10" borderId="2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 shrinkToFit="1"/>
    </xf>
    <xf numFmtId="0" fontId="1" fillId="0" borderId="5" xfId="0" applyFont="1" applyBorder="1" applyAlignment="1">
      <alignment horizontal="center" vertical="center"/>
    </xf>
    <xf numFmtId="0" fontId="0" fillId="9" borderId="2" xfId="0" applyFill="1" applyBorder="1" applyAlignment="1">
      <alignment shrinkToFit="1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3" fillId="13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13" borderId="37" xfId="0" applyFont="1" applyFill="1" applyBorder="1" applyAlignment="1" applyProtection="1">
      <alignment horizontal="center" vertical="center"/>
      <protection locked="0"/>
    </xf>
    <xf numFmtId="0" fontId="17" fillId="13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6" fillId="10" borderId="14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4" borderId="11" xfId="0" applyFont="1" applyFill="1" applyBorder="1"/>
    <xf numFmtId="0" fontId="6" fillId="4" borderId="13" xfId="0" applyFont="1" applyFill="1" applyBorder="1" applyAlignment="1">
      <alignment shrinkToFit="1"/>
    </xf>
    <xf numFmtId="0" fontId="7" fillId="10" borderId="4" xfId="0" applyFont="1" applyFill="1" applyBorder="1"/>
    <xf numFmtId="0" fontId="7" fillId="4" borderId="4" xfId="0" applyFont="1" applyFill="1" applyBorder="1"/>
    <xf numFmtId="0" fontId="7" fillId="5" borderId="4" xfId="0" applyFont="1" applyFill="1" applyBorder="1"/>
    <xf numFmtId="0" fontId="6" fillId="0" borderId="0" xfId="0" applyFont="1" applyAlignment="1">
      <alignment shrinkToFit="1"/>
    </xf>
    <xf numFmtId="0" fontId="6" fillId="6" borderId="1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6" fillId="4" borderId="0" xfId="0" applyFont="1" applyFill="1" applyAlignment="1">
      <alignment shrinkToFit="1"/>
    </xf>
    <xf numFmtId="0" fontId="6" fillId="4" borderId="12" xfId="0" applyFont="1" applyFill="1" applyBorder="1" applyAlignment="1">
      <alignment shrinkToFit="1"/>
    </xf>
    <xf numFmtId="0" fontId="21" fillId="10" borderId="3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21" fillId="5" borderId="33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 shrinkToFit="1"/>
    </xf>
    <xf numFmtId="0" fontId="21" fillId="5" borderId="35" xfId="0" applyFont="1" applyFill="1" applyBorder="1" applyAlignment="1">
      <alignment horizontal="center"/>
    </xf>
    <xf numFmtId="0" fontId="21" fillId="5" borderId="36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center"/>
    </xf>
    <xf numFmtId="0" fontId="21" fillId="6" borderId="36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33" xfId="0" applyFont="1" applyFill="1" applyBorder="1" applyAlignment="1">
      <alignment horizontal="center"/>
    </xf>
    <xf numFmtId="0" fontId="23" fillId="12" borderId="38" xfId="0" applyFont="1" applyFill="1" applyBorder="1" applyAlignment="1">
      <alignment horizontal="center"/>
    </xf>
    <xf numFmtId="0" fontId="23" fillId="12" borderId="39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center" vertical="center"/>
    </xf>
    <xf numFmtId="0" fontId="21" fillId="6" borderId="36" xfId="0" applyFont="1" applyFill="1" applyBorder="1" applyAlignment="1">
      <alignment horizontal="center" vertical="center"/>
    </xf>
    <xf numFmtId="0" fontId="21" fillId="6" borderId="30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3" fillId="12" borderId="38" xfId="0" applyFont="1" applyFill="1" applyBorder="1" applyAlignment="1">
      <alignment horizontal="center" vertical="center"/>
    </xf>
    <xf numFmtId="0" fontId="23" fillId="12" borderId="3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12" borderId="13" xfId="0" applyFill="1" applyBorder="1" applyAlignment="1">
      <alignment vertical="center"/>
    </xf>
    <xf numFmtId="0" fontId="14" fillId="1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9" fillId="12" borderId="4" xfId="0" applyFont="1" applyFill="1" applyBorder="1" applyAlignment="1">
      <alignment vertical="center"/>
    </xf>
    <xf numFmtId="0" fontId="14" fillId="12" borderId="5" xfId="0" applyFont="1" applyFill="1" applyBorder="1" applyAlignment="1">
      <alignment horizontal="center" vertical="center"/>
    </xf>
    <xf numFmtId="0" fontId="17" fillId="13" borderId="36" xfId="0" applyFont="1" applyFill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7" borderId="10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0" fillId="9" borderId="4" xfId="0" applyFill="1" applyBorder="1" applyAlignment="1">
      <alignment vertical="center" shrinkToFit="1"/>
    </xf>
    <xf numFmtId="0" fontId="15" fillId="14" borderId="3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4" fillId="13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7" fillId="13" borderId="15" xfId="0" applyFont="1" applyFill="1" applyBorder="1" applyAlignment="1">
      <alignment vertical="center" shrinkToFit="1"/>
    </xf>
    <xf numFmtId="0" fontId="27" fillId="13" borderId="11" xfId="0" applyFont="1" applyFill="1" applyBorder="1" applyAlignment="1">
      <alignment vertical="center" shrinkToFit="1"/>
    </xf>
    <xf numFmtId="0" fontId="1" fillId="14" borderId="1" xfId="0" applyFont="1" applyFill="1" applyBorder="1" applyAlignment="1">
      <alignment horizontal="left"/>
    </xf>
    <xf numFmtId="0" fontId="1" fillId="14" borderId="1" xfId="0" applyFont="1" applyFill="1" applyBorder="1"/>
    <xf numFmtId="0" fontId="6" fillId="5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0" fillId="12" borderId="5" xfId="0" applyFill="1" applyBorder="1"/>
    <xf numFmtId="0" fontId="21" fillId="5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21" fillId="5" borderId="29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/>
    </xf>
    <xf numFmtId="0" fontId="21" fillId="10" borderId="36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21" fillId="10" borderId="41" xfId="0" applyFont="1" applyFill="1" applyBorder="1" applyAlignment="1">
      <alignment horizontal="center"/>
    </xf>
    <xf numFmtId="0" fontId="21" fillId="10" borderId="46" xfId="0" applyFont="1" applyFill="1" applyBorder="1" applyAlignment="1">
      <alignment horizontal="center"/>
    </xf>
    <xf numFmtId="0" fontId="21" fillId="6" borderId="37" xfId="0" applyFont="1" applyFill="1" applyBorder="1" applyAlignment="1">
      <alignment horizontal="center"/>
    </xf>
    <xf numFmtId="0" fontId="21" fillId="6" borderId="29" xfId="0" applyFont="1" applyFill="1" applyBorder="1" applyAlignment="1">
      <alignment horizontal="center"/>
    </xf>
    <xf numFmtId="0" fontId="21" fillId="6" borderId="31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/>
    </xf>
    <xf numFmtId="0" fontId="21" fillId="7" borderId="38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/>
    </xf>
    <xf numFmtId="0" fontId="21" fillId="7" borderId="40" xfId="0" applyFont="1" applyFill="1" applyBorder="1" applyAlignment="1">
      <alignment horizontal="center"/>
    </xf>
    <xf numFmtId="0" fontId="21" fillId="8" borderId="38" xfId="0" applyFont="1" applyFill="1" applyBorder="1" applyAlignment="1">
      <alignment horizontal="center"/>
    </xf>
    <xf numFmtId="0" fontId="21" fillId="8" borderId="39" xfId="0" applyFont="1" applyFill="1" applyBorder="1" applyAlignment="1">
      <alignment horizontal="center"/>
    </xf>
    <xf numFmtId="0" fontId="21" fillId="8" borderId="40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1" fillId="10" borderId="26" xfId="0" applyFont="1" applyFill="1" applyBorder="1" applyAlignment="1">
      <alignment horizontal="center" vertical="center"/>
    </xf>
    <xf numFmtId="0" fontId="21" fillId="10" borderId="41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24" fillId="0" borderId="0" xfId="0" applyFont="1" applyAlignment="1">
      <alignment horizontal="left" vertical="center"/>
    </xf>
    <xf numFmtId="0" fontId="28" fillId="14" borderId="1" xfId="0" applyFont="1" applyFill="1" applyBorder="1"/>
    <xf numFmtId="0" fontId="21" fillId="6" borderId="47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21" fillId="8" borderId="48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10" borderId="47" xfId="0" applyFont="1" applyFill="1" applyBorder="1" applyAlignment="1">
      <alignment horizontal="center" vertical="center"/>
    </xf>
    <xf numFmtId="0" fontId="21" fillId="10" borderId="25" xfId="0" applyFont="1" applyFill="1" applyBorder="1" applyAlignment="1">
      <alignment horizontal="center" vertical="center"/>
    </xf>
    <xf numFmtId="0" fontId="21" fillId="10" borderId="4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shrinkToFit="1"/>
    </xf>
    <xf numFmtId="0" fontId="30" fillId="7" borderId="4" xfId="0" applyFont="1" applyFill="1" applyBorder="1" applyAlignment="1">
      <alignment horizontal="center" shrinkToFit="1"/>
    </xf>
    <xf numFmtId="0" fontId="17" fillId="1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17" fillId="13" borderId="1" xfId="0" applyFont="1" applyFill="1" applyBorder="1" applyAlignment="1" applyProtection="1">
      <alignment horizontal="center" vertical="center" shrinkToFit="1"/>
      <protection locked="0"/>
    </xf>
    <xf numFmtId="0" fontId="17" fillId="13" borderId="30" xfId="0" applyFont="1" applyFill="1" applyBorder="1" applyAlignment="1" applyProtection="1">
      <alignment horizontal="center" vertical="center" shrinkToFit="1"/>
      <protection locked="0"/>
    </xf>
    <xf numFmtId="0" fontId="17" fillId="13" borderId="29" xfId="0" applyFont="1" applyFill="1" applyBorder="1" applyAlignment="1" applyProtection="1">
      <alignment horizontal="center" vertical="center" shrinkToFit="1"/>
      <protection locked="0"/>
    </xf>
    <xf numFmtId="0" fontId="17" fillId="13" borderId="33" xfId="0" applyFont="1" applyFill="1" applyBorder="1" applyAlignment="1" applyProtection="1">
      <alignment horizontal="center" vertical="center" shrinkToFit="1"/>
      <protection locked="0"/>
    </xf>
    <xf numFmtId="0" fontId="17" fillId="13" borderId="31" xfId="0" applyFont="1" applyFill="1" applyBorder="1" applyAlignment="1" applyProtection="1">
      <alignment horizontal="center" vertical="center" shrinkToFit="1"/>
      <protection locked="0"/>
    </xf>
    <xf numFmtId="0" fontId="17" fillId="13" borderId="32" xfId="0" applyFont="1" applyFill="1" applyBorder="1" applyAlignment="1" applyProtection="1">
      <alignment horizontal="center" vertical="center" shrinkToFit="1"/>
      <protection locked="0"/>
    </xf>
    <xf numFmtId="0" fontId="31" fillId="15" borderId="8" xfId="0" applyFont="1" applyFill="1" applyBorder="1" applyAlignment="1" applyProtection="1">
      <alignment horizontal="center" vertical="center"/>
      <protection locked="0"/>
    </xf>
    <xf numFmtId="0" fontId="17" fillId="13" borderId="35" xfId="0" applyFont="1" applyFill="1" applyBorder="1" applyAlignment="1" applyProtection="1">
      <alignment horizontal="center" vertical="center" shrinkToFit="1"/>
      <protection locked="0"/>
    </xf>
    <xf numFmtId="0" fontId="17" fillId="13" borderId="3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0" fontId="21" fillId="10" borderId="47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4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0" borderId="21" xfId="0" applyFont="1" applyBorder="1"/>
    <xf numFmtId="0" fontId="21" fillId="0" borderId="22" xfId="0" applyFont="1" applyBorder="1"/>
    <xf numFmtId="0" fontId="21" fillId="4" borderId="35" xfId="0" applyFont="1" applyFill="1" applyBorder="1" applyAlignment="1">
      <alignment horizontal="center"/>
    </xf>
    <xf numFmtId="0" fontId="21" fillId="4" borderId="36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21" fillId="4" borderId="30" xfId="0" applyFont="1" applyFill="1" applyBorder="1" applyAlignment="1">
      <alignment horizontal="center"/>
    </xf>
    <xf numFmtId="0" fontId="21" fillId="4" borderId="29" xfId="0" applyFont="1" applyFill="1" applyBorder="1" applyAlignment="1">
      <alignment horizontal="center"/>
    </xf>
    <xf numFmtId="0" fontId="21" fillId="4" borderId="33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center"/>
    </xf>
    <xf numFmtId="0" fontId="21" fillId="4" borderId="32" xfId="0" applyFont="1" applyFill="1" applyBorder="1" applyAlignment="1">
      <alignment horizontal="center"/>
    </xf>
    <xf numFmtId="0" fontId="7" fillId="6" borderId="4" xfId="0" applyFont="1" applyFill="1" applyBorder="1"/>
    <xf numFmtId="0" fontId="21" fillId="0" borderId="18" xfId="0" applyFont="1" applyBorder="1"/>
    <xf numFmtId="0" fontId="23" fillId="12" borderId="40" xfId="0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17" fillId="13" borderId="26" xfId="0" applyFont="1" applyFill="1" applyBorder="1" applyAlignment="1" applyProtection="1">
      <alignment horizontal="center" vertical="center" shrinkToFit="1"/>
      <protection locked="0"/>
    </xf>
    <xf numFmtId="0" fontId="17" fillId="13" borderId="3" xfId="0" applyFont="1" applyFill="1" applyBorder="1" applyAlignment="1" applyProtection="1">
      <alignment horizontal="center" vertical="center" shrinkToFit="1"/>
      <protection locked="0"/>
    </xf>
    <xf numFmtId="0" fontId="17" fillId="13" borderId="30" xfId="0" applyFont="1" applyFill="1" applyBorder="1" applyAlignment="1" applyProtection="1">
      <alignment horizontal="left" vertical="top" shrinkToFit="1"/>
      <protection locked="0"/>
    </xf>
    <xf numFmtId="0" fontId="17" fillId="13" borderId="1" xfId="0" applyFont="1" applyFill="1" applyBorder="1" applyAlignment="1" applyProtection="1">
      <alignment horizontal="left" vertical="top" shrinkToFit="1"/>
      <protection locked="0"/>
    </xf>
    <xf numFmtId="0" fontId="17" fillId="13" borderId="29" xfId="0" applyFont="1" applyFill="1" applyBorder="1" applyAlignment="1" applyProtection="1">
      <alignment horizontal="left" vertical="top" shrinkToFit="1"/>
      <protection locked="0"/>
    </xf>
    <xf numFmtId="0" fontId="17" fillId="13" borderId="33" xfId="0" applyFont="1" applyFill="1" applyBorder="1" applyAlignment="1" applyProtection="1">
      <alignment horizontal="left" vertical="top" shrinkToFit="1"/>
      <protection locked="0"/>
    </xf>
    <xf numFmtId="0" fontId="17" fillId="13" borderId="31" xfId="0" applyFont="1" applyFill="1" applyBorder="1" applyAlignment="1" applyProtection="1">
      <alignment horizontal="left" vertical="top" shrinkToFit="1"/>
      <protection locked="0"/>
    </xf>
    <xf numFmtId="0" fontId="17" fillId="13" borderId="32" xfId="0" applyFont="1" applyFill="1" applyBorder="1" applyAlignment="1" applyProtection="1">
      <alignment horizontal="left" vertical="top" shrinkToFit="1"/>
      <protection locked="0"/>
    </xf>
    <xf numFmtId="0" fontId="17" fillId="13" borderId="35" xfId="0" applyFont="1" applyFill="1" applyBorder="1" applyAlignment="1" applyProtection="1">
      <alignment horizontal="left" vertical="top" shrinkToFit="1"/>
      <protection locked="0"/>
    </xf>
    <xf numFmtId="0" fontId="17" fillId="13" borderId="36" xfId="0" applyFont="1" applyFill="1" applyBorder="1" applyAlignment="1" applyProtection="1">
      <alignment horizontal="left" vertical="top" shrinkToFit="1"/>
      <protection locked="0"/>
    </xf>
    <xf numFmtId="0" fontId="17" fillId="13" borderId="37" xfId="0" applyFont="1" applyFill="1" applyBorder="1" applyAlignment="1" applyProtection="1">
      <alignment horizontal="left" vertical="top" shrinkToFit="1"/>
      <protection locked="0"/>
    </xf>
    <xf numFmtId="0" fontId="17" fillId="13" borderId="20" xfId="0" applyFont="1" applyFill="1" applyBorder="1" applyAlignment="1" applyProtection="1">
      <alignment horizontal="left" vertical="top" shrinkToFit="1"/>
      <protection locked="0"/>
    </xf>
    <xf numFmtId="0" fontId="17" fillId="13" borderId="21" xfId="0" applyFont="1" applyFill="1" applyBorder="1" applyAlignment="1" applyProtection="1">
      <alignment horizontal="left" vertical="top" shrinkToFit="1"/>
      <protection locked="0"/>
    </xf>
    <xf numFmtId="0" fontId="17" fillId="13" borderId="56" xfId="0" applyFont="1" applyFill="1" applyBorder="1" applyAlignment="1" applyProtection="1">
      <alignment horizontal="left" vertical="top" shrinkToFit="1"/>
      <protection locked="0"/>
    </xf>
    <xf numFmtId="0" fontId="17" fillId="14" borderId="8" xfId="0" applyFont="1" applyFill="1" applyBorder="1" applyAlignment="1">
      <alignment horizontal="center" vertical="center"/>
    </xf>
    <xf numFmtId="0" fontId="17" fillId="14" borderId="9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7" fillId="13" borderId="17" xfId="0" applyFont="1" applyFill="1" applyBorder="1" applyAlignment="1" applyProtection="1">
      <alignment horizontal="center" vertical="center"/>
      <protection locked="0"/>
    </xf>
    <xf numFmtId="0" fontId="17" fillId="13" borderId="18" xfId="0" applyFont="1" applyFill="1" applyBorder="1" applyAlignment="1" applyProtection="1">
      <alignment horizontal="center" vertical="center"/>
      <protection locked="0"/>
    </xf>
    <xf numFmtId="0" fontId="17" fillId="13" borderId="43" xfId="0" applyFont="1" applyFill="1" applyBorder="1" applyAlignment="1" applyProtection="1">
      <alignment horizontal="center" vertical="center"/>
      <protection locked="0"/>
    </xf>
    <xf numFmtId="0" fontId="17" fillId="13" borderId="44" xfId="0" applyFont="1" applyFill="1" applyBorder="1" applyAlignment="1" applyProtection="1">
      <alignment horizontal="left" vertical="center"/>
      <protection locked="0"/>
    </xf>
    <xf numFmtId="0" fontId="17" fillId="13" borderId="1" xfId="0" applyFont="1" applyFill="1" applyBorder="1" applyAlignment="1" applyProtection="1">
      <alignment horizontal="left" vertical="center"/>
      <protection locked="0"/>
    </xf>
    <xf numFmtId="0" fontId="17" fillId="13" borderId="29" xfId="0" applyFont="1" applyFill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7" fillId="13" borderId="20" xfId="0" applyFont="1" applyFill="1" applyBorder="1" applyAlignment="1" applyProtection="1">
      <alignment horizontal="left"/>
      <protection locked="0"/>
    </xf>
    <xf numFmtId="0" fontId="17" fillId="13" borderId="21" xfId="0" applyFont="1" applyFill="1" applyBorder="1" applyAlignment="1" applyProtection="1">
      <alignment horizontal="left"/>
      <protection locked="0"/>
    </xf>
    <xf numFmtId="0" fontId="17" fillId="13" borderId="56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3" borderId="17" xfId="0" applyFont="1" applyFill="1" applyBorder="1" applyAlignment="1" applyProtection="1">
      <alignment horizontal="left"/>
      <protection locked="0"/>
    </xf>
    <xf numFmtId="0" fontId="17" fillId="13" borderId="18" xfId="0" applyFont="1" applyFill="1" applyBorder="1" applyAlignment="1" applyProtection="1">
      <alignment horizontal="left"/>
      <protection locked="0"/>
    </xf>
    <xf numFmtId="0" fontId="17" fillId="13" borderId="19" xfId="0" applyFont="1" applyFill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center" vertical="center" wrapText="1"/>
    </xf>
    <xf numFmtId="0" fontId="27" fillId="13" borderId="0" xfId="0" applyFont="1" applyFill="1" applyAlignment="1">
      <alignment horizontal="center" vertical="center" shrinkToFit="1"/>
    </xf>
    <xf numFmtId="0" fontId="27" fillId="13" borderId="16" xfId="0" applyFont="1" applyFill="1" applyBorder="1" applyAlignment="1">
      <alignment horizontal="center" vertical="center" shrinkToFit="1"/>
    </xf>
    <xf numFmtId="0" fontId="27" fillId="13" borderId="12" xfId="0" applyFont="1" applyFill="1" applyBorder="1" applyAlignment="1">
      <alignment horizontal="center" vertical="center" shrinkToFit="1"/>
    </xf>
    <xf numFmtId="0" fontId="27" fillId="13" borderId="13" xfId="0" applyFont="1" applyFill="1" applyBorder="1" applyAlignment="1">
      <alignment horizontal="center" vertical="center" shrinkToFit="1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7" fillId="13" borderId="45" xfId="0" applyFont="1" applyFill="1" applyBorder="1" applyAlignment="1" applyProtection="1">
      <alignment horizontal="left" vertical="center"/>
      <protection locked="0"/>
    </xf>
    <xf numFmtId="0" fontId="17" fillId="13" borderId="31" xfId="0" applyFont="1" applyFill="1" applyBorder="1" applyAlignment="1" applyProtection="1">
      <alignment horizontal="left" vertical="center"/>
      <protection locked="0"/>
    </xf>
    <xf numFmtId="0" fontId="17" fillId="13" borderId="32" xfId="0" applyFont="1" applyFill="1" applyBorder="1" applyAlignment="1" applyProtection="1">
      <alignment horizontal="left" vertical="center"/>
      <protection locked="0"/>
    </xf>
    <xf numFmtId="0" fontId="15" fillId="0" borderId="33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4" fontId="17" fillId="13" borderId="23" xfId="0" applyNumberFormat="1" applyFont="1" applyFill="1" applyBorder="1" applyAlignment="1" applyProtection="1">
      <alignment horizontal="left"/>
      <protection locked="0"/>
    </xf>
    <xf numFmtId="0" fontId="17" fillId="13" borderId="22" xfId="0" applyFont="1" applyFill="1" applyBorder="1" applyAlignment="1" applyProtection="1">
      <alignment horizontal="left"/>
      <protection locked="0"/>
    </xf>
    <xf numFmtId="0" fontId="17" fillId="13" borderId="57" xfId="0" applyFont="1" applyFill="1" applyBorder="1" applyAlignment="1" applyProtection="1">
      <alignment horizontal="left"/>
      <protection locked="0"/>
    </xf>
    <xf numFmtId="0" fontId="15" fillId="0" borderId="6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11" borderId="8" xfId="0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/>
    </xf>
    <xf numFmtId="0" fontId="20" fillId="11" borderId="10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</cellXfs>
  <cellStyles count="1">
    <cellStyle name="Standaard" xfId="0" builtinId="0"/>
  </cellStyles>
  <dxfs count="16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7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7"/>
        </patternFill>
      </fill>
    </dxf>
    <dxf>
      <fill>
        <patternFill>
          <bgColor theme="2" tint="-0.499984740745262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8B8B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9966FF"/>
      <color rgb="FFFF9999"/>
      <color rgb="FFBD92DE"/>
      <color rgb="FFCC66FF"/>
      <color rgb="FFFF8B8B"/>
      <color rgb="FFFF714F"/>
      <color rgb="FFFF7C80"/>
      <color rgb="FF68AE0A"/>
      <color rgb="FFFE7A7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179294</xdr:rowOff>
    </xdr:from>
    <xdr:to>
      <xdr:col>24</xdr:col>
      <xdr:colOff>829236</xdr:colOff>
      <xdr:row>5</xdr:row>
      <xdr:rowOff>32492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9E0540A-C0DA-483C-E549-78F341E9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6382" y="179294"/>
          <a:ext cx="4773707" cy="1365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51766</xdr:colOff>
      <xdr:row>1</xdr:row>
      <xdr:rowOff>69988</xdr:rowOff>
    </xdr:from>
    <xdr:to>
      <xdr:col>8</xdr:col>
      <xdr:colOff>596347</xdr:colOff>
      <xdr:row>22</xdr:row>
      <xdr:rowOff>152241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FF3E16D-1589-419B-A6D1-B1FF035B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66" y="268771"/>
          <a:ext cx="5166277" cy="408275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47624</xdr:colOff>
      <xdr:row>1</xdr:row>
      <xdr:rowOff>42479</xdr:rowOff>
    </xdr:from>
    <xdr:to>
      <xdr:col>19</xdr:col>
      <xdr:colOff>57149</xdr:colOff>
      <xdr:row>22</xdr:row>
      <xdr:rowOff>145494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B67CE22-B478-40EB-86F2-8C5AF5A3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3724" y="242504"/>
          <a:ext cx="4600575" cy="4103515"/>
        </a:xfrm>
        <a:prstGeom prst="rect">
          <a:avLst/>
        </a:prstGeom>
      </xdr:spPr>
    </xdr:pic>
    <xdr:clientData/>
  </xdr:twoCellAnchor>
  <xdr:twoCellAnchor editAs="oneCell">
    <xdr:from>
      <xdr:col>33</xdr:col>
      <xdr:colOff>8115</xdr:colOff>
      <xdr:row>1</xdr:row>
      <xdr:rowOff>19050</xdr:rowOff>
    </xdr:from>
    <xdr:to>
      <xdr:col>42</xdr:col>
      <xdr:colOff>99391</xdr:colOff>
      <xdr:row>22</xdr:row>
      <xdr:rowOff>116897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FCA7452-4684-434F-8405-F160479D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18767" y="217833"/>
          <a:ext cx="5234776" cy="4098347"/>
        </a:xfrm>
        <a:prstGeom prst="rect">
          <a:avLst/>
        </a:prstGeom>
      </xdr:spPr>
    </xdr:pic>
    <xdr:clientData/>
  </xdr:twoCellAnchor>
  <xdr:twoCellAnchor editAs="oneCell">
    <xdr:from>
      <xdr:col>22</xdr:col>
      <xdr:colOff>91108</xdr:colOff>
      <xdr:row>1</xdr:row>
      <xdr:rowOff>124239</xdr:rowOff>
    </xdr:from>
    <xdr:to>
      <xdr:col>30</xdr:col>
      <xdr:colOff>104353</xdr:colOff>
      <xdr:row>22</xdr:row>
      <xdr:rowOff>190536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558B136-C16E-4068-983C-2A24BBEE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9" y="323022"/>
          <a:ext cx="5471484" cy="40667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el\AppData\Local\Microsoft\Windows\INetCache\Content.Outlook\LKX31XJL\Bestelformulier%20Blok%20doors%202025%20v8%20met%20opbouw%20deuren%20v1%20(2).xlsx" TargetMode="External"/><Relationship Id="rId1" Type="http://schemas.openxmlformats.org/officeDocument/2006/relationships/externalLinkPath" Target="file:///C:\Users\Michael\AppData\Local\Microsoft\Windows\INetCache\Content.Outlook\LKX31XJL\Bestelformulier%20Blok%20doors%202025%20v8%20met%20opbouw%20deuren%20v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telformulier"/>
      <sheetName val="Opbouw Deuren"/>
      <sheetName val="40mm deuren"/>
      <sheetName val="54mm deuren"/>
      <sheetName val="Intern inf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Bamboe</v>
          </cell>
        </row>
        <row r="3">
          <cell r="G3" t="str">
            <v>Roodhout</v>
          </cell>
          <cell r="H3" t="str">
            <v>Roodhout</v>
          </cell>
        </row>
        <row r="4">
          <cell r="G4" t="str">
            <v>Overige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Y43"/>
  <sheetViews>
    <sheetView tabSelected="1" zoomScale="85" zoomScaleNormal="85" workbookViewId="0">
      <selection activeCell="L26" sqref="L26"/>
    </sheetView>
  </sheetViews>
  <sheetFormatPr defaultColWidth="9.140625" defaultRowHeight="15.75" x14ac:dyDescent="0.25"/>
  <cols>
    <col min="1" max="1" width="3.5703125" style="1" customWidth="1"/>
    <col min="2" max="2" width="7.140625" style="1" customWidth="1"/>
    <col min="3" max="4" width="11.7109375" style="1" customWidth="1"/>
    <col min="5" max="5" width="31.140625" style="1" customWidth="1"/>
    <col min="6" max="6" width="15.28515625" style="1" customWidth="1"/>
    <col min="7" max="7" width="18.85546875" style="1" customWidth="1"/>
    <col min="8" max="8" width="10.140625" style="1" customWidth="1"/>
    <col min="9" max="9" width="12.85546875" style="1" customWidth="1"/>
    <col min="10" max="12" width="9.42578125" style="1" customWidth="1"/>
    <col min="13" max="13" width="9.85546875" style="1" customWidth="1"/>
    <col min="14" max="14" width="10.42578125" style="1" customWidth="1"/>
    <col min="15" max="15" width="11.42578125" style="1" bestFit="1" customWidth="1"/>
    <col min="16" max="16" width="11.28515625" style="1" customWidth="1"/>
    <col min="17" max="19" width="11.42578125" style="1" customWidth="1"/>
    <col min="20" max="20" width="12.140625" style="1" customWidth="1"/>
    <col min="21" max="22" width="11.140625" style="1" customWidth="1"/>
    <col min="23" max="23" width="8.28515625" style="1" customWidth="1"/>
    <col min="24" max="25" width="16.7109375" style="1" customWidth="1"/>
    <col min="26" max="16384" width="9.140625" style="1"/>
  </cols>
  <sheetData>
    <row r="1" spans="1:25" ht="24" customHeight="1" thickBot="1" x14ac:dyDescent="0.4">
      <c r="B1" s="241" t="s">
        <v>93</v>
      </c>
      <c r="C1" s="242"/>
      <c r="D1" s="242"/>
      <c r="E1" s="252"/>
      <c r="F1" s="253"/>
      <c r="G1" s="253"/>
      <c r="H1" s="254"/>
      <c r="J1" s="226" t="s">
        <v>64</v>
      </c>
      <c r="K1" s="227"/>
      <c r="L1" s="227"/>
      <c r="M1" s="227"/>
      <c r="N1" s="227"/>
      <c r="O1" s="227"/>
      <c r="P1" s="227"/>
      <c r="Q1" s="227"/>
      <c r="R1" s="228"/>
    </row>
    <row r="2" spans="1:25" ht="24" customHeight="1" x14ac:dyDescent="0.35">
      <c r="B2" s="243" t="s">
        <v>0</v>
      </c>
      <c r="C2" s="244"/>
      <c r="D2" s="244"/>
      <c r="E2" s="247"/>
      <c r="F2" s="248"/>
      <c r="G2" s="248"/>
      <c r="H2" s="249"/>
      <c r="J2" s="229" t="s">
        <v>81</v>
      </c>
      <c r="K2" s="230"/>
      <c r="L2" s="230"/>
      <c r="M2" s="231"/>
      <c r="N2" s="235"/>
      <c r="O2" s="236"/>
      <c r="P2" s="237"/>
      <c r="Q2" s="86" t="s">
        <v>73</v>
      </c>
      <c r="R2" s="20"/>
    </row>
    <row r="3" spans="1:25" ht="24" customHeight="1" x14ac:dyDescent="0.35">
      <c r="B3" s="243" t="s">
        <v>1</v>
      </c>
      <c r="C3" s="244"/>
      <c r="D3" s="244"/>
      <c r="E3" s="247"/>
      <c r="F3" s="248"/>
      <c r="G3" s="248"/>
      <c r="H3" s="249"/>
      <c r="J3" s="232" t="s">
        <v>71</v>
      </c>
      <c r="K3" s="233"/>
      <c r="L3" s="233"/>
      <c r="M3" s="234"/>
      <c r="N3" s="238"/>
      <c r="O3" s="239"/>
      <c r="P3" s="239"/>
      <c r="Q3" s="239"/>
      <c r="R3" s="240"/>
    </row>
    <row r="4" spans="1:25" ht="24" customHeight="1" thickBot="1" x14ac:dyDescent="0.4">
      <c r="B4" s="243" t="s">
        <v>33</v>
      </c>
      <c r="C4" s="244"/>
      <c r="D4" s="244"/>
      <c r="E4" s="247"/>
      <c r="F4" s="248"/>
      <c r="G4" s="248"/>
      <c r="H4" s="249"/>
      <c r="J4" s="232" t="s">
        <v>72</v>
      </c>
      <c r="K4" s="233"/>
      <c r="L4" s="233"/>
      <c r="M4" s="234"/>
      <c r="N4" s="263"/>
      <c r="O4" s="264"/>
      <c r="P4" s="264"/>
      <c r="Q4" s="264"/>
      <c r="R4" s="265"/>
    </row>
    <row r="5" spans="1:25" ht="24" customHeight="1" thickBot="1" x14ac:dyDescent="0.4">
      <c r="B5" s="243" t="s">
        <v>2</v>
      </c>
      <c r="C5" s="244"/>
      <c r="D5" s="244"/>
      <c r="E5" s="247"/>
      <c r="F5" s="248"/>
      <c r="G5" s="248"/>
      <c r="H5" s="249"/>
      <c r="J5" s="266" t="s">
        <v>100</v>
      </c>
      <c r="K5" s="267"/>
      <c r="L5" s="267"/>
      <c r="M5" s="268"/>
      <c r="N5" s="13" t="s">
        <v>16</v>
      </c>
      <c r="O5" s="14" t="s">
        <v>16</v>
      </c>
      <c r="P5" s="14" t="s">
        <v>16</v>
      </c>
    </row>
    <row r="6" spans="1:25" ht="24" customHeight="1" thickBot="1" x14ac:dyDescent="0.4">
      <c r="B6" s="243" t="s">
        <v>29</v>
      </c>
      <c r="C6" s="244"/>
      <c r="D6" s="244"/>
      <c r="E6" s="247"/>
      <c r="F6" s="248"/>
      <c r="G6" s="248"/>
      <c r="H6" s="249"/>
      <c r="N6" s="15" t="s">
        <v>13</v>
      </c>
      <c r="O6" s="15" t="s">
        <v>14</v>
      </c>
      <c r="P6" s="15" t="s">
        <v>15</v>
      </c>
    </row>
    <row r="7" spans="1:25" ht="24" customHeight="1" thickBot="1" x14ac:dyDescent="0.4">
      <c r="B7" s="245" t="s">
        <v>3</v>
      </c>
      <c r="C7" s="246"/>
      <c r="D7" s="246"/>
      <c r="E7" s="290"/>
      <c r="F7" s="291"/>
      <c r="G7" s="291"/>
      <c r="H7" s="292"/>
      <c r="N7" s="21">
        <v>15</v>
      </c>
      <c r="O7" s="88">
        <v>30</v>
      </c>
      <c r="P7" s="16"/>
    </row>
    <row r="8" spans="1:25" ht="16.5" thickBot="1" x14ac:dyDescent="0.3">
      <c r="B8" s="2"/>
      <c r="C8" s="2"/>
      <c r="D8" s="2"/>
      <c r="E8" s="2"/>
      <c r="F8" s="2"/>
      <c r="G8" s="2"/>
      <c r="H8" s="2"/>
    </row>
    <row r="9" spans="1:25" ht="23.25" customHeight="1" x14ac:dyDescent="0.25">
      <c r="B9" s="281" t="s">
        <v>62</v>
      </c>
      <c r="C9" s="282"/>
      <c r="D9" s="282"/>
      <c r="E9" s="282"/>
      <c r="F9" s="282"/>
      <c r="G9" s="282"/>
      <c r="H9" s="283"/>
    </row>
    <row r="10" spans="1:25" ht="23.25" customHeight="1" thickBot="1" x14ac:dyDescent="0.3">
      <c r="B10" s="287" t="s">
        <v>123</v>
      </c>
      <c r="C10" s="288"/>
      <c r="D10" s="288"/>
      <c r="E10" s="288"/>
      <c r="F10" s="288"/>
      <c r="G10" s="288"/>
      <c r="H10" s="289"/>
    </row>
    <row r="11" spans="1:25" ht="23.25" customHeight="1" thickBot="1" x14ac:dyDescent="0.3">
      <c r="B11" s="284" t="s">
        <v>30</v>
      </c>
      <c r="C11" s="285"/>
      <c r="D11" s="285"/>
      <c r="E11" s="285"/>
      <c r="F11" s="285"/>
      <c r="G11" s="285"/>
      <c r="H11" s="286"/>
      <c r="P11" s="11" t="s">
        <v>19</v>
      </c>
      <c r="Q11" s="3"/>
    </row>
    <row r="12" spans="1:25" ht="23.25" customHeight="1" thickBot="1" x14ac:dyDescent="0.3">
      <c r="B12" s="27"/>
      <c r="C12" s="27"/>
      <c r="D12" s="27"/>
      <c r="E12" s="27"/>
      <c r="F12" s="27"/>
      <c r="G12" s="27"/>
      <c r="H12" s="27"/>
      <c r="I12" s="32"/>
      <c r="J12" s="32"/>
      <c r="K12" s="32"/>
      <c r="L12" s="276" t="s">
        <v>16</v>
      </c>
      <c r="M12" s="277"/>
      <c r="N12" s="32"/>
      <c r="O12" s="32"/>
      <c r="P12" s="17" t="s">
        <v>20</v>
      </c>
      <c r="Q12" s="26"/>
      <c r="R12" s="32"/>
      <c r="S12" s="32"/>
      <c r="T12" s="32"/>
      <c r="U12" s="32"/>
      <c r="V12" s="32"/>
      <c r="W12" s="31"/>
      <c r="X12" s="32"/>
      <c r="Y12" s="32"/>
    </row>
    <row r="13" spans="1:25" ht="23.25" customHeight="1" thickBot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17" t="s">
        <v>9</v>
      </c>
      <c r="M13" s="33"/>
      <c r="N13" s="32"/>
      <c r="O13" s="32"/>
      <c r="P13" s="17" t="s">
        <v>61</v>
      </c>
      <c r="Q13" s="278" t="s">
        <v>96</v>
      </c>
      <c r="R13" s="279"/>
      <c r="S13" s="279"/>
      <c r="T13" s="280"/>
      <c r="U13" s="32"/>
      <c r="V13" s="32"/>
      <c r="W13" s="28" t="s">
        <v>16</v>
      </c>
      <c r="X13" s="32"/>
      <c r="Y13" s="32"/>
    </row>
    <row r="14" spans="1:25" ht="23.25" customHeight="1" thickBot="1" x14ac:dyDescent="0.3">
      <c r="B14" s="32"/>
      <c r="C14" s="32"/>
      <c r="D14" s="32"/>
      <c r="E14" s="87" t="s">
        <v>16</v>
      </c>
      <c r="F14" s="29"/>
      <c r="G14" s="32"/>
      <c r="H14" s="28" t="s">
        <v>16</v>
      </c>
      <c r="I14" s="30" t="s">
        <v>59</v>
      </c>
      <c r="J14" s="28" t="s">
        <v>16</v>
      </c>
      <c r="K14" s="32"/>
      <c r="L14" s="17" t="s">
        <v>10</v>
      </c>
      <c r="M14" s="32"/>
      <c r="N14" s="175" t="s">
        <v>18</v>
      </c>
      <c r="O14" s="19" t="s">
        <v>117</v>
      </c>
      <c r="P14" s="25" t="s">
        <v>21</v>
      </c>
      <c r="Q14" s="269" t="s">
        <v>28</v>
      </c>
      <c r="R14" s="270"/>
      <c r="S14" s="270"/>
      <c r="T14" s="271"/>
      <c r="U14" s="272" t="s">
        <v>32</v>
      </c>
      <c r="V14" s="273"/>
      <c r="W14" s="250" t="s">
        <v>124</v>
      </c>
      <c r="X14" s="32"/>
      <c r="Y14" s="32"/>
    </row>
    <row r="15" spans="1:25" ht="23.25" customHeight="1" thickBot="1" x14ac:dyDescent="0.3">
      <c r="B15" s="32"/>
      <c r="C15" s="32"/>
      <c r="D15" s="32"/>
      <c r="E15" s="189" t="s">
        <v>113</v>
      </c>
      <c r="F15" s="188" t="s">
        <v>16</v>
      </c>
      <c r="G15" s="87" t="s">
        <v>16</v>
      </c>
      <c r="H15" s="250" t="s">
        <v>120</v>
      </c>
      <c r="I15" s="185"/>
      <c r="J15" s="250" t="s">
        <v>121</v>
      </c>
      <c r="K15" s="11" t="s">
        <v>9</v>
      </c>
      <c r="L15" s="17" t="s">
        <v>11</v>
      </c>
      <c r="M15" s="18" t="s">
        <v>53</v>
      </c>
      <c r="N15" s="25" t="s">
        <v>122</v>
      </c>
      <c r="O15" s="33" t="s">
        <v>67</v>
      </c>
      <c r="P15" s="87" t="s">
        <v>16</v>
      </c>
      <c r="Q15" s="87" t="s">
        <v>16</v>
      </c>
      <c r="R15" s="87" t="s">
        <v>16</v>
      </c>
      <c r="S15" s="87" t="s">
        <v>16</v>
      </c>
      <c r="T15" s="87" t="s">
        <v>16</v>
      </c>
      <c r="U15" s="274" t="s">
        <v>16</v>
      </c>
      <c r="V15" s="275"/>
      <c r="W15" s="255"/>
      <c r="X15" s="32"/>
      <c r="Y15" s="32"/>
    </row>
    <row r="16" spans="1:25" ht="23.25" customHeight="1" thickBot="1" x14ac:dyDescent="0.3">
      <c r="A16" s="22"/>
      <c r="B16" s="11" t="s">
        <v>4</v>
      </c>
      <c r="C16" s="11" t="s">
        <v>6</v>
      </c>
      <c r="D16" s="18" t="s">
        <v>7</v>
      </c>
      <c r="E16" s="25" t="s">
        <v>82</v>
      </c>
      <c r="F16" s="19" t="s">
        <v>5</v>
      </c>
      <c r="G16" s="11" t="s">
        <v>8</v>
      </c>
      <c r="H16" s="251"/>
      <c r="I16" s="18" t="s">
        <v>60</v>
      </c>
      <c r="J16" s="251"/>
      <c r="K16" s="11" t="s">
        <v>54</v>
      </c>
      <c r="L16" s="11" t="s">
        <v>12</v>
      </c>
      <c r="M16" s="11" t="s">
        <v>54</v>
      </c>
      <c r="N16" s="33" t="s">
        <v>54</v>
      </c>
      <c r="O16" s="11" t="s">
        <v>54</v>
      </c>
      <c r="P16" s="11" t="s">
        <v>17</v>
      </c>
      <c r="Q16" s="11" t="s">
        <v>26</v>
      </c>
      <c r="R16" s="11" t="s">
        <v>25</v>
      </c>
      <c r="S16" s="11" t="s">
        <v>24</v>
      </c>
      <c r="T16" s="11" t="s">
        <v>23</v>
      </c>
      <c r="U16" s="11" t="s">
        <v>6</v>
      </c>
      <c r="V16" s="18" t="s">
        <v>27</v>
      </c>
      <c r="W16" s="251"/>
      <c r="X16" s="11" t="s">
        <v>22</v>
      </c>
      <c r="Y16" s="11" t="s">
        <v>34</v>
      </c>
    </row>
    <row r="17" spans="1:25" ht="24" customHeight="1" x14ac:dyDescent="0.25">
      <c r="A17" s="80">
        <v>1</v>
      </c>
      <c r="B17" s="186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187"/>
    </row>
    <row r="18" spans="1:25" ht="24" customHeight="1" x14ac:dyDescent="0.25">
      <c r="A18" s="81">
        <v>2</v>
      </c>
      <c r="B18" s="212"/>
      <c r="C18" s="213"/>
      <c r="D18" s="213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81"/>
    </row>
    <row r="19" spans="1:25" ht="24" customHeight="1" x14ac:dyDescent="0.25">
      <c r="A19" s="81">
        <v>3</v>
      </c>
      <c r="B19" s="180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81"/>
    </row>
    <row r="20" spans="1:25" ht="24" customHeight="1" x14ac:dyDescent="0.25">
      <c r="A20" s="81">
        <v>4</v>
      </c>
      <c r="B20" s="180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81"/>
    </row>
    <row r="21" spans="1:25" ht="24" customHeight="1" x14ac:dyDescent="0.25">
      <c r="A21" s="81">
        <v>5</v>
      </c>
      <c r="B21" s="180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81"/>
    </row>
    <row r="22" spans="1:25" ht="24" customHeight="1" x14ac:dyDescent="0.25">
      <c r="A22" s="81">
        <v>6</v>
      </c>
      <c r="B22" s="180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81"/>
    </row>
    <row r="23" spans="1:25" ht="24" customHeight="1" x14ac:dyDescent="0.25">
      <c r="A23" s="81">
        <v>7</v>
      </c>
      <c r="B23" s="180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81"/>
    </row>
    <row r="24" spans="1:25" ht="24" customHeight="1" x14ac:dyDescent="0.25">
      <c r="A24" s="81">
        <v>8</v>
      </c>
      <c r="B24" s="180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81"/>
    </row>
    <row r="25" spans="1:25" ht="24" customHeight="1" x14ac:dyDescent="0.25">
      <c r="A25" s="81">
        <v>9</v>
      </c>
      <c r="B25" s="180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81"/>
    </row>
    <row r="26" spans="1:25" ht="24" customHeight="1" x14ac:dyDescent="0.25">
      <c r="A26" s="81">
        <v>10</v>
      </c>
      <c r="B26" s="180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81"/>
    </row>
    <row r="27" spans="1:25" ht="24" customHeight="1" x14ac:dyDescent="0.25">
      <c r="A27" s="81">
        <v>11</v>
      </c>
      <c r="B27" s="180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81"/>
    </row>
    <row r="28" spans="1:25" ht="24" customHeight="1" x14ac:dyDescent="0.25">
      <c r="A28" s="81">
        <v>12</v>
      </c>
      <c r="B28" s="180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81"/>
    </row>
    <row r="29" spans="1:25" ht="24" customHeight="1" x14ac:dyDescent="0.25">
      <c r="A29" s="81">
        <v>13</v>
      </c>
      <c r="B29" s="180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81"/>
    </row>
    <row r="30" spans="1:25" ht="24" customHeight="1" x14ac:dyDescent="0.25">
      <c r="A30" s="81">
        <v>14</v>
      </c>
      <c r="B30" s="180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81"/>
    </row>
    <row r="31" spans="1:25" ht="24" customHeight="1" x14ac:dyDescent="0.25">
      <c r="A31" s="81">
        <v>15</v>
      </c>
      <c r="B31" s="180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81"/>
    </row>
    <row r="32" spans="1:25" ht="24" customHeight="1" x14ac:dyDescent="0.25">
      <c r="A32" s="81">
        <v>16</v>
      </c>
      <c r="B32" s="180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</row>
    <row r="33" spans="1:25" ht="24" customHeight="1" thickBot="1" x14ac:dyDescent="0.3">
      <c r="A33" s="81">
        <v>17</v>
      </c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4"/>
    </row>
    <row r="34" spans="1:25" ht="20.25" customHeight="1" thickBot="1" x14ac:dyDescent="0.3">
      <c r="B34" s="174">
        <f>SUM(B17:B33)</f>
        <v>0</v>
      </c>
      <c r="C34" s="256" t="s">
        <v>88</v>
      </c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7"/>
    </row>
    <row r="35" spans="1:25" ht="24" customHeight="1" x14ac:dyDescent="0.25">
      <c r="B35" s="90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7"/>
    </row>
    <row r="36" spans="1:25" ht="24" customHeight="1" thickBot="1" x14ac:dyDescent="0.3">
      <c r="B36" s="91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9"/>
    </row>
    <row r="37" spans="1:25" ht="24" customHeight="1" thickBot="1" x14ac:dyDescent="0.3">
      <c r="D37" s="4"/>
    </row>
    <row r="38" spans="1:25" ht="24" customHeight="1" thickBot="1" x14ac:dyDescent="0.4">
      <c r="B38" s="260" t="s">
        <v>31</v>
      </c>
      <c r="C38" s="261"/>
      <c r="D38" s="262"/>
      <c r="E38" s="141"/>
      <c r="F38" s="140"/>
    </row>
    <row r="39" spans="1:25" ht="22.5" x14ac:dyDescent="0.25">
      <c r="B39" s="220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25" ht="22.5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225"/>
      <c r="S40" s="89"/>
    </row>
    <row r="41" spans="1:25" ht="22.5" x14ac:dyDescent="0.25">
      <c r="B41" s="214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25" ht="23.25" thickBot="1" x14ac:dyDescent="0.3">
      <c r="B42" s="214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25" ht="23.25" thickBot="1" x14ac:dyDescent="0.3">
      <c r="B43" s="217"/>
      <c r="C43" s="218"/>
      <c r="D43" s="218"/>
      <c r="E43" s="218"/>
      <c r="F43" s="218"/>
      <c r="G43" s="218"/>
      <c r="H43" s="218"/>
      <c r="I43" s="218"/>
      <c r="J43" s="218"/>
      <c r="K43" s="219"/>
      <c r="Y43" s="167" t="s">
        <v>125</v>
      </c>
    </row>
  </sheetData>
  <sheetProtection algorithmName="SHA-512" hashValue="Q897LDrToQyZSvLBVZ0dlSeQR30nmqjJAsrxeFi9DAvo7n44isBN6E5dXNooYNybvgudYoALne5XcDQCyDcE0w==" saltValue="i6CIB1nN+uWqEYJT2EL6FA==" spinCount="100000" sheet="1" objects="1" scenarios="1" formatCells="0" selectLockedCells="1"/>
  <protectedRanges>
    <protectedRange sqref="M4:P4 M2:Q2 M3" name="Bereik1"/>
    <protectedRange sqref="N3:P3" name="Bereik1_1"/>
  </protectedRanges>
  <dataConsolidate/>
  <mergeCells count="40">
    <mergeCell ref="J15:J16"/>
    <mergeCell ref="W14:W16"/>
    <mergeCell ref="C34:Y36"/>
    <mergeCell ref="B38:D38"/>
    <mergeCell ref="N4:R4"/>
    <mergeCell ref="J4:M4"/>
    <mergeCell ref="J5:M5"/>
    <mergeCell ref="Q14:T14"/>
    <mergeCell ref="U14:V14"/>
    <mergeCell ref="U15:V15"/>
    <mergeCell ref="L12:M12"/>
    <mergeCell ref="Q13:T13"/>
    <mergeCell ref="B9:H9"/>
    <mergeCell ref="B11:H11"/>
    <mergeCell ref="B10:H10"/>
    <mergeCell ref="E7:H7"/>
    <mergeCell ref="E5:H5"/>
    <mergeCell ref="H15:H16"/>
    <mergeCell ref="E1:H1"/>
    <mergeCell ref="E2:H2"/>
    <mergeCell ref="E3:H3"/>
    <mergeCell ref="E6:H6"/>
    <mergeCell ref="E4:H4"/>
    <mergeCell ref="B1:D1"/>
    <mergeCell ref="B2:D2"/>
    <mergeCell ref="B3:D3"/>
    <mergeCell ref="B6:D6"/>
    <mergeCell ref="B7:D7"/>
    <mergeCell ref="B4:D4"/>
    <mergeCell ref="B5:D5"/>
    <mergeCell ref="J1:R1"/>
    <mergeCell ref="J2:M2"/>
    <mergeCell ref="J3:M3"/>
    <mergeCell ref="N2:P2"/>
    <mergeCell ref="N3:R3"/>
    <mergeCell ref="B41:K41"/>
    <mergeCell ref="B42:K42"/>
    <mergeCell ref="B43:K43"/>
    <mergeCell ref="B39:K39"/>
    <mergeCell ref="B40:K40"/>
  </mergeCells>
  <phoneticPr fontId="12" type="noConversion"/>
  <conditionalFormatting sqref="O17:O33">
    <cfRule type="containsText" dxfId="11" priority="1" operator="containsText" text="Ja">
      <formula>NOT(ISERROR(SEARCH("Ja",O17)))</formula>
    </cfRule>
  </conditionalFormatting>
  <dataValidations count="1">
    <dataValidation type="list" allowBlank="1" showInputMessage="1" showErrorMessage="1" sqref="F17:F33" xr:uid="{875DECA5-6971-4753-B259-F35820DE1879}">
      <formula1>IF(OR(E17="Blok Fire 30",E17="Blok Fire 60"),Roodhout,Kantlatten)</formula1>
    </dataValidation>
  </dataValidations>
  <pageMargins left="0.25" right="0.25" top="0.75" bottom="0.75" header="0.3" footer="0.3"/>
  <pageSetup paperSize="9" scale="47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F9AF72F-E7A1-4C4F-B9B4-D2EF0BD9FE75}">
            <xm:f>NOT(ISERROR(SEARCH('Intern info'!$A$6,E17)))</xm:f>
            <xm:f>'Intern info'!$A$6</xm:f>
            <x14:dxf>
              <fill>
                <patternFill>
                  <bgColor rgb="FFFF8B8B"/>
                </patternFill>
              </fill>
            </x14:dxf>
          </x14:cfRule>
          <xm:sqref>E17:E33</xm:sqref>
        </x14:conditionalFormatting>
        <x14:conditionalFormatting xmlns:xm="http://schemas.microsoft.com/office/excel/2006/main">
          <x14:cfRule type="containsText" priority="5" operator="containsText" id="{1EEE4D81-7213-42E5-8BC8-78B5668D34CB}">
            <xm:f>NOT(ISERROR(SEARCH('Intern info'!$E$5,N2)))</xm:f>
            <xm:f>'Intern info'!$E$5</xm:f>
            <x14:dxf>
              <fill>
                <patternFill>
                  <bgColor rgb="FF92D050"/>
                </patternFill>
              </fill>
            </x14:dxf>
          </x14:cfRule>
          <x14:cfRule type="containsText" priority="7" operator="containsText" id="{AAB31AB4-F78A-4047-BAE9-C07C00A0118B}">
            <xm:f>NOT(ISERROR(SEARCH('Intern info'!$E$4,N2)))</xm:f>
            <xm:f>'Intern info'!$E$4</xm:f>
            <x14:dxf>
              <fill>
                <patternFill>
                  <bgColor rgb="FF92D050"/>
                </patternFill>
              </fill>
            </x14:dxf>
          </x14:cfRule>
          <xm:sqref>N2</xm:sqref>
        </x14:conditionalFormatting>
        <x14:conditionalFormatting xmlns:xm="http://schemas.microsoft.com/office/excel/2006/main">
          <x14:cfRule type="containsText" priority="3" operator="containsText" id="{26674F6F-0389-430E-884D-BD7600AEA193}">
            <xm:f>NOT(ISERROR(SEARCH('Intern info'!$E$6,N2)))</xm:f>
            <xm:f>'Intern info'!$E$6</xm:f>
            <x14:dxf>
              <fill>
                <patternFill>
                  <bgColor rgb="FFFF8B8B"/>
                </patternFill>
              </fill>
            </x14:dxf>
          </x14:cfRule>
          <xm:sqref>N2:P2</xm:sqref>
        </x14:conditionalFormatting>
        <x14:conditionalFormatting xmlns:xm="http://schemas.microsoft.com/office/excel/2006/main">
          <x14:cfRule type="containsText" priority="6" operator="containsText" id="{7A3D2FB6-F4C6-4557-BD6E-83E9EE71A0EE}">
            <xm:f>NOT(ISERROR(SEARCH('Intern info'!$E$5,R10)))</xm:f>
            <xm:f>'Intern info'!$E$5</xm:f>
            <x14:dxf>
              <fill>
                <patternFill>
                  <bgColor rgb="FFFF9999"/>
                </patternFill>
              </fill>
            </x14:dxf>
          </x14:cfRule>
          <xm:sqref>R10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4ADFD99-5799-43AF-92D3-D5C4A99658F4}">
          <x14:formula1>
            <xm:f>'Intern info'!$C$2:$C$5</xm:f>
          </x14:formula1>
          <xm:sqref>K17:K33 N17:O33</xm:sqref>
        </x14:dataValidation>
        <x14:dataValidation type="list" allowBlank="1" showInputMessage="1" showErrorMessage="1" xr:uid="{481E3AA7-5ADC-4F80-BB4D-9163774D0809}">
          <x14:formula1>
            <xm:f>'Intern info'!$D$2:$D$5</xm:f>
          </x14:formula1>
          <xm:sqref>H17:H33</xm:sqref>
        </x14:dataValidation>
        <x14:dataValidation type="list" allowBlank="1" showInputMessage="1" showErrorMessage="1" xr:uid="{D299F1BD-B4CA-4DCE-86FA-940B076D5AC4}">
          <x14:formula1>
            <xm:f>'Intern info'!$F$2:$F$6</xm:f>
          </x14:formula1>
          <xm:sqref>R2</xm:sqref>
        </x14:dataValidation>
        <x14:dataValidation type="list" allowBlank="1" showInputMessage="1" showErrorMessage="1" xr:uid="{9A246881-8899-42E3-B719-9F8496F177FF}">
          <x14:formula1>
            <xm:f>'Intern info'!$A$2:$A$9</xm:f>
          </x14:formula1>
          <xm:sqref>E18:E33</xm:sqref>
        </x14:dataValidation>
        <x14:dataValidation type="list" allowBlank="1" showInputMessage="1" showErrorMessage="1" xr:uid="{83F03317-8CAF-4C3C-BE04-35E93C784DCB}">
          <x14:formula1>
            <xm:f>'Intern info'!$E$2:$E$6</xm:f>
          </x14:formula1>
          <xm:sqref>N2:P2</xm:sqref>
        </x14:dataValidation>
        <x14:dataValidation type="list" allowBlank="1" showInputMessage="1" showErrorMessage="1" xr:uid="{50D5316F-831F-46A5-85FA-85AA5DF07637}">
          <x14:formula1>
            <xm:f>'Intern info'!$I$2:$I$6</xm:f>
          </x14:formula1>
          <xm:sqref>M17:M33</xm:sqref>
        </x14:dataValidation>
        <x14:dataValidation type="list" allowBlank="1" showInputMessage="1" showErrorMessage="1" xr:uid="{FDF747DB-9B17-4C3B-9210-24C4BF31EA98}">
          <x14:formula1>
            <xm:f>'Intern info'!$A$1:$A$9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A461-7F19-4286-A242-E9B1A2FC851B}">
  <sheetPr codeName="Blad5"/>
  <dimension ref="A1:AQ33"/>
  <sheetViews>
    <sheetView zoomScale="85" zoomScaleNormal="85" workbookViewId="0">
      <selection activeCell="W35" sqref="W35"/>
    </sheetView>
  </sheetViews>
  <sheetFormatPr defaultRowHeight="15" x14ac:dyDescent="0.25"/>
  <cols>
    <col min="1" max="1" width="5" customWidth="1"/>
    <col min="10" max="10" width="0.42578125" customWidth="1"/>
    <col min="11" max="11" width="0.85546875" customWidth="1"/>
    <col min="19" max="19" width="4.85546875" customWidth="1"/>
    <col min="20" max="20" width="1.5703125" customWidth="1"/>
    <col min="21" max="21" width="1.42578125" customWidth="1"/>
    <col min="22" max="22" width="0.85546875" customWidth="1"/>
    <col min="23" max="23" width="7.42578125" customWidth="1"/>
    <col min="30" max="30" width="19.28515625" customWidth="1"/>
    <col min="31" max="31" width="1.5703125" customWidth="1"/>
    <col min="32" max="32" width="0.7109375" customWidth="1"/>
    <col min="33" max="33" width="0.85546875" customWidth="1"/>
    <col min="42" max="42" width="3.5703125" customWidth="1"/>
    <col min="43" max="43" width="12.85546875" customWidth="1"/>
  </cols>
  <sheetData>
    <row r="1" spans="1:43" ht="15.75" thickBot="1" x14ac:dyDescent="0.3"/>
    <row r="2" spans="1:43" x14ac:dyDescent="0.25">
      <c r="A2" s="299"/>
      <c r="B2" s="300"/>
      <c r="C2" s="300"/>
      <c r="D2" s="300"/>
      <c r="E2" s="300"/>
      <c r="F2" s="300"/>
      <c r="G2" s="300"/>
      <c r="H2" s="300"/>
      <c r="I2" s="300"/>
      <c r="J2" s="301"/>
      <c r="L2" s="299"/>
      <c r="M2" s="300"/>
      <c r="N2" s="300"/>
      <c r="O2" s="300"/>
      <c r="P2" s="300"/>
      <c r="Q2" s="300"/>
      <c r="R2" s="300"/>
      <c r="S2" s="300"/>
      <c r="T2" s="300"/>
      <c r="U2" s="301"/>
      <c r="W2" s="299"/>
      <c r="X2" s="300"/>
      <c r="Y2" s="300"/>
      <c r="Z2" s="300"/>
      <c r="AA2" s="300"/>
      <c r="AB2" s="300"/>
      <c r="AC2" s="300"/>
      <c r="AD2" s="300"/>
      <c r="AE2" s="300"/>
      <c r="AF2" s="301"/>
      <c r="AH2" s="299"/>
      <c r="AI2" s="300"/>
      <c r="AJ2" s="300"/>
      <c r="AK2" s="300"/>
      <c r="AL2" s="300"/>
      <c r="AM2" s="300"/>
      <c r="AN2" s="300"/>
      <c r="AO2" s="300"/>
      <c r="AP2" s="300"/>
      <c r="AQ2" s="301"/>
    </row>
    <row r="3" spans="1:43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4"/>
      <c r="L3" s="302"/>
      <c r="M3" s="303"/>
      <c r="N3" s="303"/>
      <c r="O3" s="303"/>
      <c r="P3" s="303"/>
      <c r="Q3" s="303"/>
      <c r="R3" s="303"/>
      <c r="S3" s="303"/>
      <c r="T3" s="303"/>
      <c r="U3" s="304"/>
      <c r="W3" s="302"/>
      <c r="X3" s="303"/>
      <c r="Y3" s="303"/>
      <c r="Z3" s="303"/>
      <c r="AA3" s="303"/>
      <c r="AB3" s="303"/>
      <c r="AC3" s="303"/>
      <c r="AD3" s="303"/>
      <c r="AE3" s="303"/>
      <c r="AF3" s="304"/>
      <c r="AH3" s="302"/>
      <c r="AI3" s="303"/>
      <c r="AJ3" s="303"/>
      <c r="AK3" s="303"/>
      <c r="AL3" s="303"/>
      <c r="AM3" s="303"/>
      <c r="AN3" s="303"/>
      <c r="AO3" s="303"/>
      <c r="AP3" s="303"/>
      <c r="AQ3" s="304"/>
    </row>
    <row r="4" spans="1:43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4"/>
      <c r="L4" s="302"/>
      <c r="M4" s="303"/>
      <c r="N4" s="303"/>
      <c r="O4" s="303"/>
      <c r="P4" s="303"/>
      <c r="Q4" s="303"/>
      <c r="R4" s="303"/>
      <c r="S4" s="303"/>
      <c r="T4" s="303"/>
      <c r="U4" s="304"/>
      <c r="W4" s="302"/>
      <c r="X4" s="303"/>
      <c r="Y4" s="303"/>
      <c r="Z4" s="303"/>
      <c r="AA4" s="303"/>
      <c r="AB4" s="303"/>
      <c r="AC4" s="303"/>
      <c r="AD4" s="303"/>
      <c r="AE4" s="303"/>
      <c r="AF4" s="304"/>
      <c r="AH4" s="302"/>
      <c r="AI4" s="303"/>
      <c r="AJ4" s="303"/>
      <c r="AK4" s="303"/>
      <c r="AL4" s="303"/>
      <c r="AM4" s="303"/>
      <c r="AN4" s="303"/>
      <c r="AO4" s="303"/>
      <c r="AP4" s="303"/>
      <c r="AQ4" s="304"/>
    </row>
    <row r="5" spans="1:43" x14ac:dyDescent="0.25">
      <c r="A5" s="302"/>
      <c r="B5" s="303"/>
      <c r="C5" s="303"/>
      <c r="D5" s="303"/>
      <c r="E5" s="303"/>
      <c r="F5" s="303"/>
      <c r="G5" s="303"/>
      <c r="H5" s="303"/>
      <c r="I5" s="303"/>
      <c r="J5" s="304"/>
      <c r="L5" s="302"/>
      <c r="M5" s="303"/>
      <c r="N5" s="303"/>
      <c r="O5" s="303"/>
      <c r="P5" s="303"/>
      <c r="Q5" s="303"/>
      <c r="R5" s="303"/>
      <c r="S5" s="303"/>
      <c r="T5" s="303"/>
      <c r="U5" s="304"/>
      <c r="W5" s="302"/>
      <c r="X5" s="303"/>
      <c r="Y5" s="303"/>
      <c r="Z5" s="303"/>
      <c r="AA5" s="303"/>
      <c r="AB5" s="303"/>
      <c r="AC5" s="303"/>
      <c r="AD5" s="303"/>
      <c r="AE5" s="303"/>
      <c r="AF5" s="304"/>
      <c r="AH5" s="302"/>
      <c r="AI5" s="303"/>
      <c r="AJ5" s="303"/>
      <c r="AK5" s="303"/>
      <c r="AL5" s="303"/>
      <c r="AM5" s="303"/>
      <c r="AN5" s="303"/>
      <c r="AO5" s="303"/>
      <c r="AP5" s="303"/>
      <c r="AQ5" s="304"/>
    </row>
    <row r="6" spans="1:43" x14ac:dyDescent="0.25">
      <c r="A6" s="302"/>
      <c r="B6" s="303"/>
      <c r="C6" s="303"/>
      <c r="D6" s="303"/>
      <c r="E6" s="303"/>
      <c r="F6" s="303"/>
      <c r="G6" s="303"/>
      <c r="H6" s="303"/>
      <c r="I6" s="303"/>
      <c r="J6" s="304"/>
      <c r="L6" s="302"/>
      <c r="M6" s="303"/>
      <c r="N6" s="303"/>
      <c r="O6" s="303"/>
      <c r="P6" s="303"/>
      <c r="Q6" s="303"/>
      <c r="R6" s="303"/>
      <c r="S6" s="303"/>
      <c r="T6" s="303"/>
      <c r="U6" s="304"/>
      <c r="W6" s="302"/>
      <c r="X6" s="303"/>
      <c r="Y6" s="303"/>
      <c r="Z6" s="303"/>
      <c r="AA6" s="303"/>
      <c r="AB6" s="303"/>
      <c r="AC6" s="303"/>
      <c r="AD6" s="303"/>
      <c r="AE6" s="303"/>
      <c r="AF6" s="304"/>
      <c r="AH6" s="302"/>
      <c r="AI6" s="303"/>
      <c r="AJ6" s="303"/>
      <c r="AK6" s="303"/>
      <c r="AL6" s="303"/>
      <c r="AM6" s="303"/>
      <c r="AN6" s="303"/>
      <c r="AO6" s="303"/>
      <c r="AP6" s="303"/>
      <c r="AQ6" s="304"/>
    </row>
    <row r="7" spans="1:43" x14ac:dyDescent="0.25">
      <c r="A7" s="302"/>
      <c r="B7" s="303"/>
      <c r="C7" s="303"/>
      <c r="D7" s="303"/>
      <c r="E7" s="303"/>
      <c r="F7" s="303"/>
      <c r="G7" s="303"/>
      <c r="H7" s="303"/>
      <c r="I7" s="303"/>
      <c r="J7" s="304"/>
      <c r="L7" s="302"/>
      <c r="M7" s="303"/>
      <c r="N7" s="303"/>
      <c r="O7" s="303"/>
      <c r="P7" s="303"/>
      <c r="Q7" s="303"/>
      <c r="R7" s="303"/>
      <c r="S7" s="303"/>
      <c r="T7" s="303"/>
      <c r="U7" s="304"/>
      <c r="W7" s="302"/>
      <c r="X7" s="303"/>
      <c r="Y7" s="303"/>
      <c r="Z7" s="303"/>
      <c r="AA7" s="303"/>
      <c r="AB7" s="303"/>
      <c r="AC7" s="303"/>
      <c r="AD7" s="303"/>
      <c r="AE7" s="303"/>
      <c r="AF7" s="304"/>
      <c r="AH7" s="302"/>
      <c r="AI7" s="303"/>
      <c r="AJ7" s="303"/>
      <c r="AK7" s="303"/>
      <c r="AL7" s="303"/>
      <c r="AM7" s="303"/>
      <c r="AN7" s="303"/>
      <c r="AO7" s="303"/>
      <c r="AP7" s="303"/>
      <c r="AQ7" s="304"/>
    </row>
    <row r="8" spans="1:43" x14ac:dyDescent="0.25">
      <c r="A8" s="302"/>
      <c r="B8" s="303"/>
      <c r="C8" s="303"/>
      <c r="D8" s="303"/>
      <c r="E8" s="303"/>
      <c r="F8" s="303"/>
      <c r="G8" s="303"/>
      <c r="H8" s="303"/>
      <c r="I8" s="303"/>
      <c r="J8" s="304"/>
      <c r="L8" s="302"/>
      <c r="M8" s="303"/>
      <c r="N8" s="303"/>
      <c r="O8" s="303"/>
      <c r="P8" s="303"/>
      <c r="Q8" s="303"/>
      <c r="R8" s="303"/>
      <c r="S8" s="303"/>
      <c r="T8" s="303"/>
      <c r="U8" s="304"/>
      <c r="W8" s="302"/>
      <c r="X8" s="303"/>
      <c r="Y8" s="303"/>
      <c r="Z8" s="303"/>
      <c r="AA8" s="303"/>
      <c r="AB8" s="303"/>
      <c r="AC8" s="303"/>
      <c r="AD8" s="303"/>
      <c r="AE8" s="303"/>
      <c r="AF8" s="304"/>
      <c r="AH8" s="302"/>
      <c r="AI8" s="303"/>
      <c r="AJ8" s="303"/>
      <c r="AK8" s="303"/>
      <c r="AL8" s="303"/>
      <c r="AM8" s="303"/>
      <c r="AN8" s="303"/>
      <c r="AO8" s="303"/>
      <c r="AP8" s="303"/>
      <c r="AQ8" s="304"/>
    </row>
    <row r="9" spans="1:43" x14ac:dyDescent="0.25">
      <c r="A9" s="302"/>
      <c r="B9" s="303"/>
      <c r="C9" s="303"/>
      <c r="D9" s="303"/>
      <c r="E9" s="303"/>
      <c r="F9" s="303"/>
      <c r="G9" s="303"/>
      <c r="H9" s="303"/>
      <c r="I9" s="303"/>
      <c r="J9" s="304"/>
      <c r="L9" s="302"/>
      <c r="M9" s="303"/>
      <c r="N9" s="303"/>
      <c r="O9" s="303"/>
      <c r="P9" s="303"/>
      <c r="Q9" s="303"/>
      <c r="R9" s="303"/>
      <c r="S9" s="303"/>
      <c r="T9" s="303"/>
      <c r="U9" s="304"/>
      <c r="W9" s="302"/>
      <c r="X9" s="303"/>
      <c r="Y9" s="303"/>
      <c r="Z9" s="303"/>
      <c r="AA9" s="303"/>
      <c r="AB9" s="303"/>
      <c r="AC9" s="303"/>
      <c r="AD9" s="303"/>
      <c r="AE9" s="303"/>
      <c r="AF9" s="304"/>
      <c r="AH9" s="302"/>
      <c r="AI9" s="303"/>
      <c r="AJ9" s="303"/>
      <c r="AK9" s="303"/>
      <c r="AL9" s="303"/>
      <c r="AM9" s="303"/>
      <c r="AN9" s="303"/>
      <c r="AO9" s="303"/>
      <c r="AP9" s="303"/>
      <c r="AQ9" s="304"/>
    </row>
    <row r="10" spans="1:43" x14ac:dyDescent="0.25">
      <c r="A10" s="302"/>
      <c r="B10" s="303"/>
      <c r="C10" s="303"/>
      <c r="D10" s="303"/>
      <c r="E10" s="303"/>
      <c r="F10" s="303"/>
      <c r="G10" s="303"/>
      <c r="H10" s="303"/>
      <c r="I10" s="303"/>
      <c r="J10" s="304"/>
      <c r="L10" s="302"/>
      <c r="M10" s="303"/>
      <c r="N10" s="303"/>
      <c r="O10" s="303"/>
      <c r="P10" s="303"/>
      <c r="Q10" s="303"/>
      <c r="R10" s="303"/>
      <c r="S10" s="303"/>
      <c r="T10" s="303"/>
      <c r="U10" s="304"/>
      <c r="W10" s="302"/>
      <c r="X10" s="303"/>
      <c r="Y10" s="303"/>
      <c r="Z10" s="303"/>
      <c r="AA10" s="303"/>
      <c r="AB10" s="303"/>
      <c r="AC10" s="303"/>
      <c r="AD10" s="303"/>
      <c r="AE10" s="303"/>
      <c r="AF10" s="304"/>
      <c r="AH10" s="302"/>
      <c r="AI10" s="303"/>
      <c r="AJ10" s="303"/>
      <c r="AK10" s="303"/>
      <c r="AL10" s="303"/>
      <c r="AM10" s="303"/>
      <c r="AN10" s="303"/>
      <c r="AO10" s="303"/>
      <c r="AP10" s="303"/>
      <c r="AQ10" s="304"/>
    </row>
    <row r="11" spans="1:43" x14ac:dyDescent="0.25">
      <c r="A11" s="302"/>
      <c r="B11" s="303"/>
      <c r="C11" s="303"/>
      <c r="D11" s="303"/>
      <c r="E11" s="303"/>
      <c r="F11" s="303"/>
      <c r="G11" s="303"/>
      <c r="H11" s="303"/>
      <c r="I11" s="303"/>
      <c r="J11" s="304"/>
      <c r="L11" s="302"/>
      <c r="M11" s="303"/>
      <c r="N11" s="303"/>
      <c r="O11" s="303"/>
      <c r="P11" s="303"/>
      <c r="Q11" s="303"/>
      <c r="R11" s="303"/>
      <c r="S11" s="303"/>
      <c r="T11" s="303"/>
      <c r="U11" s="304"/>
      <c r="W11" s="302"/>
      <c r="X11" s="303"/>
      <c r="Y11" s="303"/>
      <c r="Z11" s="303"/>
      <c r="AA11" s="303"/>
      <c r="AB11" s="303"/>
      <c r="AC11" s="303"/>
      <c r="AD11" s="303"/>
      <c r="AE11" s="303"/>
      <c r="AF11" s="304"/>
      <c r="AH11" s="302"/>
      <c r="AI11" s="303"/>
      <c r="AJ11" s="303"/>
      <c r="AK11" s="303"/>
      <c r="AL11" s="303"/>
      <c r="AM11" s="303"/>
      <c r="AN11" s="303"/>
      <c r="AO11" s="303"/>
      <c r="AP11" s="303"/>
      <c r="AQ11" s="304"/>
    </row>
    <row r="12" spans="1:43" x14ac:dyDescent="0.25">
      <c r="A12" s="302"/>
      <c r="B12" s="303"/>
      <c r="C12" s="303"/>
      <c r="D12" s="303"/>
      <c r="E12" s="303"/>
      <c r="F12" s="303"/>
      <c r="G12" s="303"/>
      <c r="H12" s="303"/>
      <c r="I12" s="303"/>
      <c r="J12" s="304"/>
      <c r="L12" s="302"/>
      <c r="M12" s="303"/>
      <c r="N12" s="303"/>
      <c r="O12" s="303"/>
      <c r="P12" s="303"/>
      <c r="Q12" s="303"/>
      <c r="R12" s="303"/>
      <c r="S12" s="303"/>
      <c r="T12" s="303"/>
      <c r="U12" s="304"/>
      <c r="W12" s="302"/>
      <c r="X12" s="303"/>
      <c r="Y12" s="303"/>
      <c r="Z12" s="303"/>
      <c r="AA12" s="303"/>
      <c r="AB12" s="303"/>
      <c r="AC12" s="303"/>
      <c r="AD12" s="303"/>
      <c r="AE12" s="303"/>
      <c r="AF12" s="304"/>
      <c r="AH12" s="302"/>
      <c r="AI12" s="303"/>
      <c r="AJ12" s="303"/>
      <c r="AK12" s="303"/>
      <c r="AL12" s="303"/>
      <c r="AM12" s="303"/>
      <c r="AN12" s="303"/>
      <c r="AO12" s="303"/>
      <c r="AP12" s="303"/>
      <c r="AQ12" s="304"/>
    </row>
    <row r="13" spans="1:43" x14ac:dyDescent="0.25">
      <c r="A13" s="302"/>
      <c r="B13" s="303"/>
      <c r="C13" s="303"/>
      <c r="D13" s="303"/>
      <c r="E13" s="303"/>
      <c r="F13" s="303"/>
      <c r="G13" s="303"/>
      <c r="H13" s="303"/>
      <c r="I13" s="303"/>
      <c r="J13" s="304"/>
      <c r="L13" s="302"/>
      <c r="M13" s="303"/>
      <c r="N13" s="303"/>
      <c r="O13" s="303"/>
      <c r="P13" s="303"/>
      <c r="Q13" s="303"/>
      <c r="R13" s="303"/>
      <c r="S13" s="303"/>
      <c r="T13" s="303"/>
      <c r="U13" s="304"/>
      <c r="W13" s="302"/>
      <c r="X13" s="303"/>
      <c r="Y13" s="303"/>
      <c r="Z13" s="303"/>
      <c r="AA13" s="303"/>
      <c r="AB13" s="303"/>
      <c r="AC13" s="303"/>
      <c r="AD13" s="303"/>
      <c r="AE13" s="303"/>
      <c r="AF13" s="304"/>
      <c r="AH13" s="302"/>
      <c r="AI13" s="303"/>
      <c r="AJ13" s="303"/>
      <c r="AK13" s="303"/>
      <c r="AL13" s="303"/>
      <c r="AM13" s="303"/>
      <c r="AN13" s="303"/>
      <c r="AO13" s="303"/>
      <c r="AP13" s="303"/>
      <c r="AQ13" s="304"/>
    </row>
    <row r="14" spans="1:43" x14ac:dyDescent="0.25">
      <c r="A14" s="302"/>
      <c r="B14" s="303"/>
      <c r="C14" s="303"/>
      <c r="D14" s="303"/>
      <c r="E14" s="303"/>
      <c r="F14" s="303"/>
      <c r="G14" s="303"/>
      <c r="H14" s="303"/>
      <c r="I14" s="303"/>
      <c r="J14" s="304"/>
      <c r="L14" s="302"/>
      <c r="M14" s="303"/>
      <c r="N14" s="303"/>
      <c r="O14" s="303"/>
      <c r="P14" s="303"/>
      <c r="Q14" s="303"/>
      <c r="R14" s="303"/>
      <c r="S14" s="303"/>
      <c r="T14" s="303"/>
      <c r="U14" s="304"/>
      <c r="W14" s="302"/>
      <c r="X14" s="303"/>
      <c r="Y14" s="303"/>
      <c r="Z14" s="303"/>
      <c r="AA14" s="303"/>
      <c r="AB14" s="303"/>
      <c r="AC14" s="303"/>
      <c r="AD14" s="303"/>
      <c r="AE14" s="303"/>
      <c r="AF14" s="304"/>
      <c r="AH14" s="302"/>
      <c r="AI14" s="303"/>
      <c r="AJ14" s="303"/>
      <c r="AK14" s="303"/>
      <c r="AL14" s="303"/>
      <c r="AM14" s="303"/>
      <c r="AN14" s="303"/>
      <c r="AO14" s="303"/>
      <c r="AP14" s="303"/>
      <c r="AQ14" s="304"/>
    </row>
    <row r="15" spans="1:43" x14ac:dyDescent="0.25">
      <c r="A15" s="302"/>
      <c r="B15" s="303"/>
      <c r="C15" s="303"/>
      <c r="D15" s="303"/>
      <c r="E15" s="303"/>
      <c r="F15" s="303"/>
      <c r="G15" s="303"/>
      <c r="H15" s="303"/>
      <c r="I15" s="303"/>
      <c r="J15" s="304"/>
      <c r="L15" s="302"/>
      <c r="M15" s="303"/>
      <c r="N15" s="303"/>
      <c r="O15" s="303"/>
      <c r="P15" s="303"/>
      <c r="Q15" s="303"/>
      <c r="R15" s="303"/>
      <c r="S15" s="303"/>
      <c r="T15" s="303"/>
      <c r="U15" s="304"/>
      <c r="W15" s="302"/>
      <c r="X15" s="303"/>
      <c r="Y15" s="303"/>
      <c r="Z15" s="303"/>
      <c r="AA15" s="303"/>
      <c r="AB15" s="303"/>
      <c r="AC15" s="303"/>
      <c r="AD15" s="303"/>
      <c r="AE15" s="303"/>
      <c r="AF15" s="304"/>
      <c r="AH15" s="302"/>
      <c r="AI15" s="303"/>
      <c r="AJ15" s="303"/>
      <c r="AK15" s="303"/>
      <c r="AL15" s="303"/>
      <c r="AM15" s="303"/>
      <c r="AN15" s="303"/>
      <c r="AO15" s="303"/>
      <c r="AP15" s="303"/>
      <c r="AQ15" s="304"/>
    </row>
    <row r="16" spans="1:43" x14ac:dyDescent="0.25">
      <c r="A16" s="302"/>
      <c r="B16" s="303"/>
      <c r="C16" s="303"/>
      <c r="D16" s="303"/>
      <c r="E16" s="303"/>
      <c r="F16" s="303"/>
      <c r="G16" s="303"/>
      <c r="H16" s="303"/>
      <c r="I16" s="303"/>
      <c r="J16" s="304"/>
      <c r="L16" s="302"/>
      <c r="M16" s="303"/>
      <c r="N16" s="303"/>
      <c r="O16" s="303"/>
      <c r="P16" s="303"/>
      <c r="Q16" s="303"/>
      <c r="R16" s="303"/>
      <c r="S16" s="303"/>
      <c r="T16" s="303"/>
      <c r="U16" s="304"/>
      <c r="W16" s="302"/>
      <c r="X16" s="303"/>
      <c r="Y16" s="303"/>
      <c r="Z16" s="303"/>
      <c r="AA16" s="303"/>
      <c r="AB16" s="303"/>
      <c r="AC16" s="303"/>
      <c r="AD16" s="303"/>
      <c r="AE16" s="303"/>
      <c r="AF16" s="304"/>
      <c r="AH16" s="302"/>
      <c r="AI16" s="303"/>
      <c r="AJ16" s="303"/>
      <c r="AK16" s="303"/>
      <c r="AL16" s="303"/>
      <c r="AM16" s="303"/>
      <c r="AN16" s="303"/>
      <c r="AO16" s="303"/>
      <c r="AP16" s="303"/>
      <c r="AQ16" s="304"/>
    </row>
    <row r="17" spans="1:43" x14ac:dyDescent="0.25">
      <c r="A17" s="302"/>
      <c r="B17" s="303"/>
      <c r="C17" s="303"/>
      <c r="D17" s="303"/>
      <c r="E17" s="303"/>
      <c r="F17" s="303"/>
      <c r="G17" s="303"/>
      <c r="H17" s="303"/>
      <c r="I17" s="303"/>
      <c r="J17" s="304"/>
      <c r="L17" s="302"/>
      <c r="M17" s="303"/>
      <c r="N17" s="303"/>
      <c r="O17" s="303"/>
      <c r="P17" s="303"/>
      <c r="Q17" s="303"/>
      <c r="R17" s="303"/>
      <c r="S17" s="303"/>
      <c r="T17" s="303"/>
      <c r="U17" s="304"/>
      <c r="W17" s="302"/>
      <c r="X17" s="303"/>
      <c r="Y17" s="303"/>
      <c r="Z17" s="303"/>
      <c r="AA17" s="303"/>
      <c r="AB17" s="303"/>
      <c r="AC17" s="303"/>
      <c r="AD17" s="303"/>
      <c r="AE17" s="303"/>
      <c r="AF17" s="304"/>
      <c r="AH17" s="302"/>
      <c r="AI17" s="303"/>
      <c r="AJ17" s="303"/>
      <c r="AK17" s="303"/>
      <c r="AL17" s="303"/>
      <c r="AM17" s="303"/>
      <c r="AN17" s="303"/>
      <c r="AO17" s="303"/>
      <c r="AP17" s="303"/>
      <c r="AQ17" s="304"/>
    </row>
    <row r="18" spans="1:43" x14ac:dyDescent="0.25">
      <c r="A18" s="302"/>
      <c r="B18" s="303"/>
      <c r="C18" s="303"/>
      <c r="D18" s="303"/>
      <c r="E18" s="303"/>
      <c r="F18" s="303"/>
      <c r="G18" s="303"/>
      <c r="H18" s="303"/>
      <c r="I18" s="303"/>
      <c r="J18" s="304"/>
      <c r="L18" s="302"/>
      <c r="M18" s="303"/>
      <c r="N18" s="303"/>
      <c r="O18" s="303"/>
      <c r="P18" s="303"/>
      <c r="Q18" s="303"/>
      <c r="R18" s="303"/>
      <c r="S18" s="303"/>
      <c r="T18" s="303"/>
      <c r="U18" s="304"/>
      <c r="W18" s="302"/>
      <c r="X18" s="303"/>
      <c r="Y18" s="303"/>
      <c r="Z18" s="303"/>
      <c r="AA18" s="303"/>
      <c r="AB18" s="303"/>
      <c r="AC18" s="303"/>
      <c r="AD18" s="303"/>
      <c r="AE18" s="303"/>
      <c r="AF18" s="304"/>
      <c r="AH18" s="302"/>
      <c r="AI18" s="303"/>
      <c r="AJ18" s="303"/>
      <c r="AK18" s="303"/>
      <c r="AL18" s="303"/>
      <c r="AM18" s="303"/>
      <c r="AN18" s="303"/>
      <c r="AO18" s="303"/>
      <c r="AP18" s="303"/>
      <c r="AQ18" s="304"/>
    </row>
    <row r="19" spans="1:43" x14ac:dyDescent="0.25">
      <c r="A19" s="302"/>
      <c r="B19" s="303"/>
      <c r="C19" s="303"/>
      <c r="D19" s="303"/>
      <c r="E19" s="303"/>
      <c r="F19" s="303"/>
      <c r="G19" s="303"/>
      <c r="H19" s="303"/>
      <c r="I19" s="303"/>
      <c r="J19" s="304"/>
      <c r="L19" s="302"/>
      <c r="M19" s="303"/>
      <c r="N19" s="303"/>
      <c r="O19" s="303"/>
      <c r="P19" s="303"/>
      <c r="Q19" s="303"/>
      <c r="R19" s="303"/>
      <c r="S19" s="303"/>
      <c r="T19" s="303"/>
      <c r="U19" s="304"/>
      <c r="W19" s="302"/>
      <c r="X19" s="303"/>
      <c r="Y19" s="303"/>
      <c r="Z19" s="303"/>
      <c r="AA19" s="303"/>
      <c r="AB19" s="303"/>
      <c r="AC19" s="303"/>
      <c r="AD19" s="303"/>
      <c r="AE19" s="303"/>
      <c r="AF19" s="304"/>
      <c r="AH19" s="302"/>
      <c r="AI19" s="303"/>
      <c r="AJ19" s="303"/>
      <c r="AK19" s="303"/>
      <c r="AL19" s="303"/>
      <c r="AM19" s="303"/>
      <c r="AN19" s="303"/>
      <c r="AO19" s="303"/>
      <c r="AP19" s="303"/>
      <c r="AQ19" s="304"/>
    </row>
    <row r="20" spans="1:43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4"/>
      <c r="L20" s="302"/>
      <c r="M20" s="303"/>
      <c r="N20" s="303"/>
      <c r="O20" s="303"/>
      <c r="P20" s="303"/>
      <c r="Q20" s="303"/>
      <c r="R20" s="303"/>
      <c r="S20" s="303"/>
      <c r="T20" s="303"/>
      <c r="U20" s="304"/>
      <c r="W20" s="302"/>
      <c r="X20" s="303"/>
      <c r="Y20" s="303"/>
      <c r="Z20" s="303"/>
      <c r="AA20" s="303"/>
      <c r="AB20" s="303"/>
      <c r="AC20" s="303"/>
      <c r="AD20" s="303"/>
      <c r="AE20" s="303"/>
      <c r="AF20" s="304"/>
      <c r="AH20" s="302"/>
      <c r="AI20" s="303"/>
      <c r="AJ20" s="303"/>
      <c r="AK20" s="303"/>
      <c r="AL20" s="303"/>
      <c r="AM20" s="303"/>
      <c r="AN20" s="303"/>
      <c r="AO20" s="303"/>
      <c r="AP20" s="303"/>
      <c r="AQ20" s="304"/>
    </row>
    <row r="21" spans="1:43" x14ac:dyDescent="0.25">
      <c r="A21" s="302"/>
      <c r="B21" s="303"/>
      <c r="C21" s="303"/>
      <c r="D21" s="303"/>
      <c r="E21" s="303"/>
      <c r="F21" s="303"/>
      <c r="G21" s="303"/>
      <c r="H21" s="303"/>
      <c r="I21" s="303"/>
      <c r="J21" s="304"/>
      <c r="L21" s="302"/>
      <c r="M21" s="303"/>
      <c r="N21" s="303"/>
      <c r="O21" s="303"/>
      <c r="P21" s="303"/>
      <c r="Q21" s="303"/>
      <c r="R21" s="303"/>
      <c r="S21" s="303"/>
      <c r="T21" s="303"/>
      <c r="U21" s="304"/>
      <c r="W21" s="302"/>
      <c r="X21" s="303"/>
      <c r="Y21" s="303"/>
      <c r="Z21" s="303"/>
      <c r="AA21" s="303"/>
      <c r="AB21" s="303"/>
      <c r="AC21" s="303"/>
      <c r="AD21" s="303"/>
      <c r="AE21" s="303"/>
      <c r="AF21" s="304"/>
      <c r="AH21" s="302"/>
      <c r="AI21" s="303"/>
      <c r="AJ21" s="303"/>
      <c r="AK21" s="303"/>
      <c r="AL21" s="303"/>
      <c r="AM21" s="303"/>
      <c r="AN21" s="303"/>
      <c r="AO21" s="303"/>
      <c r="AP21" s="303"/>
      <c r="AQ21" s="304"/>
    </row>
    <row r="22" spans="1:43" x14ac:dyDescent="0.25">
      <c r="A22" s="302"/>
      <c r="B22" s="303"/>
      <c r="C22" s="303"/>
      <c r="D22" s="303"/>
      <c r="E22" s="303"/>
      <c r="F22" s="303"/>
      <c r="G22" s="303"/>
      <c r="H22" s="303"/>
      <c r="I22" s="303"/>
      <c r="J22" s="304"/>
      <c r="L22" s="302"/>
      <c r="M22" s="303"/>
      <c r="N22" s="303"/>
      <c r="O22" s="303"/>
      <c r="P22" s="303"/>
      <c r="Q22" s="303"/>
      <c r="R22" s="303"/>
      <c r="S22" s="303"/>
      <c r="T22" s="303"/>
      <c r="U22" s="304"/>
      <c r="W22" s="302"/>
      <c r="X22" s="303"/>
      <c r="Y22" s="303"/>
      <c r="Z22" s="303"/>
      <c r="AA22" s="303"/>
      <c r="AB22" s="303"/>
      <c r="AC22" s="303"/>
      <c r="AD22" s="303"/>
      <c r="AE22" s="303"/>
      <c r="AF22" s="304"/>
      <c r="AH22" s="302"/>
      <c r="AI22" s="303"/>
      <c r="AJ22" s="303"/>
      <c r="AK22" s="303"/>
      <c r="AL22" s="303"/>
      <c r="AM22" s="303"/>
      <c r="AN22" s="303"/>
      <c r="AO22" s="303"/>
      <c r="AP22" s="303"/>
      <c r="AQ22" s="304"/>
    </row>
    <row r="23" spans="1:43" ht="15.75" thickBot="1" x14ac:dyDescent="0.3">
      <c r="A23" s="305"/>
      <c r="B23" s="306"/>
      <c r="C23" s="306"/>
      <c r="D23" s="306"/>
      <c r="E23" s="306"/>
      <c r="F23" s="306"/>
      <c r="G23" s="306"/>
      <c r="H23" s="306"/>
      <c r="I23" s="306"/>
      <c r="J23" s="307"/>
      <c r="L23" s="305"/>
      <c r="M23" s="306"/>
      <c r="N23" s="306"/>
      <c r="O23" s="306"/>
      <c r="P23" s="306"/>
      <c r="Q23" s="306"/>
      <c r="R23" s="306"/>
      <c r="S23" s="306"/>
      <c r="T23" s="306"/>
      <c r="U23" s="307"/>
      <c r="W23" s="305"/>
      <c r="X23" s="306"/>
      <c r="Y23" s="306"/>
      <c r="Z23" s="306"/>
      <c r="AA23" s="306"/>
      <c r="AB23" s="306"/>
      <c r="AC23" s="306"/>
      <c r="AD23" s="306"/>
      <c r="AE23" s="306"/>
      <c r="AF23" s="307"/>
      <c r="AH23" s="305"/>
      <c r="AI23" s="306"/>
      <c r="AJ23" s="306"/>
      <c r="AK23" s="306"/>
      <c r="AL23" s="306"/>
      <c r="AM23" s="306"/>
      <c r="AN23" s="306"/>
      <c r="AO23" s="306"/>
      <c r="AP23" s="306"/>
      <c r="AQ23" s="307"/>
    </row>
    <row r="24" spans="1:43" ht="15.75" thickBot="1" x14ac:dyDescent="0.3"/>
    <row r="25" spans="1:43" ht="15.75" thickBot="1" x14ac:dyDescent="0.3">
      <c r="A25" s="308" t="s">
        <v>102</v>
      </c>
      <c r="B25" s="309"/>
      <c r="C25" s="309"/>
      <c r="D25" s="309" t="s">
        <v>103</v>
      </c>
      <c r="E25" s="309"/>
      <c r="F25" s="309" t="s">
        <v>104</v>
      </c>
      <c r="G25" s="310"/>
      <c r="H25" s="177"/>
      <c r="I25" s="177"/>
      <c r="J25" s="177"/>
      <c r="K25" s="177"/>
      <c r="L25" s="308" t="s">
        <v>102</v>
      </c>
      <c r="M25" s="309"/>
      <c r="N25" s="309"/>
      <c r="O25" s="309" t="s">
        <v>103</v>
      </c>
      <c r="P25" s="309"/>
      <c r="Q25" s="309" t="s">
        <v>104</v>
      </c>
      <c r="R25" s="310"/>
      <c r="S25" s="177"/>
      <c r="T25" s="177"/>
      <c r="U25" s="177"/>
      <c r="V25" s="177"/>
      <c r="W25" s="308" t="s">
        <v>102</v>
      </c>
      <c r="X25" s="309"/>
      <c r="Y25" s="309"/>
      <c r="Z25" s="309" t="s">
        <v>103</v>
      </c>
      <c r="AA25" s="310"/>
      <c r="AB25" s="309" t="s">
        <v>104</v>
      </c>
      <c r="AC25" s="310"/>
      <c r="AH25" s="308" t="s">
        <v>102</v>
      </c>
      <c r="AI25" s="309"/>
      <c r="AJ25" s="309"/>
      <c r="AK25" s="309" t="s">
        <v>103</v>
      </c>
      <c r="AL25" s="310"/>
    </row>
    <row r="26" spans="1:43" x14ac:dyDescent="0.25">
      <c r="A26" s="311" t="s">
        <v>105</v>
      </c>
      <c r="B26" s="311"/>
      <c r="C26" s="311"/>
      <c r="D26" s="311">
        <v>23</v>
      </c>
      <c r="E26" s="311"/>
      <c r="F26" s="311" t="s">
        <v>114</v>
      </c>
      <c r="G26" s="311"/>
      <c r="L26" s="311" t="s">
        <v>85</v>
      </c>
      <c r="M26" s="311"/>
      <c r="N26" s="311"/>
      <c r="O26" s="311">
        <v>17</v>
      </c>
      <c r="P26" s="311"/>
      <c r="Q26" s="311">
        <v>37</v>
      </c>
      <c r="R26" s="311"/>
      <c r="W26" s="311" t="s">
        <v>116</v>
      </c>
      <c r="X26" s="311"/>
      <c r="Y26" s="311"/>
      <c r="Z26" s="311">
        <v>37</v>
      </c>
      <c r="AA26" s="311"/>
      <c r="AB26" s="311">
        <v>43</v>
      </c>
      <c r="AC26" s="311"/>
      <c r="AH26" s="311" t="s">
        <v>86</v>
      </c>
      <c r="AI26" s="311"/>
      <c r="AJ26" s="311"/>
      <c r="AK26" s="311">
        <v>12</v>
      </c>
      <c r="AL26" s="311"/>
    </row>
    <row r="27" spans="1:43" ht="15.75" thickBot="1" x14ac:dyDescent="0.3">
      <c r="A27" s="311" t="s">
        <v>109</v>
      </c>
      <c r="B27" s="311"/>
      <c r="C27" s="311"/>
      <c r="D27" s="312">
        <v>23</v>
      </c>
      <c r="E27" s="313"/>
      <c r="F27" s="312" t="s">
        <v>115</v>
      </c>
      <c r="G27" s="313"/>
      <c r="L27" s="178"/>
      <c r="M27" s="178"/>
      <c r="N27" s="178"/>
      <c r="O27" s="178"/>
      <c r="P27" s="178"/>
      <c r="Q27" s="178"/>
      <c r="R27" s="178"/>
      <c r="W27" s="178"/>
      <c r="X27" s="178"/>
      <c r="Y27" s="178"/>
      <c r="Z27" s="178"/>
      <c r="AA27" s="178"/>
      <c r="AB27" s="178"/>
      <c r="AC27" s="178"/>
    </row>
    <row r="28" spans="1:43" ht="18" customHeight="1" thickBot="1" x14ac:dyDescent="0.4">
      <c r="A28" s="298" t="s">
        <v>106</v>
      </c>
      <c r="B28" s="298"/>
      <c r="C28" s="298"/>
      <c r="D28" s="298">
        <v>28</v>
      </c>
      <c r="E28" s="298"/>
      <c r="F28" s="298" t="s">
        <v>107</v>
      </c>
      <c r="G28" s="298"/>
      <c r="L28" s="303"/>
      <c r="M28" s="303"/>
      <c r="N28" s="303"/>
      <c r="O28" s="303"/>
      <c r="P28" s="303"/>
      <c r="Q28" s="303"/>
      <c r="R28" s="303"/>
      <c r="AH28" s="293" t="s">
        <v>108</v>
      </c>
      <c r="AI28" s="294"/>
      <c r="AJ28" s="294"/>
      <c r="AK28" s="294"/>
      <c r="AL28" s="294"/>
      <c r="AM28" s="294"/>
      <c r="AN28" s="294"/>
      <c r="AO28" s="294"/>
      <c r="AP28" s="294"/>
      <c r="AQ28" s="295"/>
    </row>
    <row r="30" spans="1:43" ht="15.75" thickBot="1" x14ac:dyDescent="0.3"/>
    <row r="31" spans="1:43" x14ac:dyDescent="0.25">
      <c r="A31" s="296" t="s">
        <v>102</v>
      </c>
      <c r="B31" s="297"/>
      <c r="C31" s="297"/>
      <c r="D31" s="297" t="s">
        <v>103</v>
      </c>
      <c r="E31" s="297"/>
    </row>
    <row r="32" spans="1:43" x14ac:dyDescent="0.25">
      <c r="A32" s="298" t="s">
        <v>89</v>
      </c>
      <c r="B32" s="298"/>
      <c r="C32" s="298"/>
      <c r="D32" s="298">
        <v>19</v>
      </c>
      <c r="E32" s="298"/>
    </row>
    <row r="33" spans="1:5" x14ac:dyDescent="0.25">
      <c r="A33" s="298" t="s">
        <v>87</v>
      </c>
      <c r="B33" s="298"/>
      <c r="C33" s="298"/>
      <c r="D33" s="298">
        <v>20</v>
      </c>
      <c r="E33" s="298"/>
    </row>
  </sheetData>
  <sheetProtection algorithmName="SHA-512" hashValue="osJNonJ7uy9EQC83GqQQYll3shkDHNCa9d5K5jYP6z4HBSDVblrDtmuUUZG1ccPWLddAVjN0H3JmcTnPSrnxPg==" saltValue="u+674I0NwBnWvPe4LvCsew==" spinCount="100000" sheet="1" objects="1" scenarios="1" selectLockedCells="1"/>
  <mergeCells count="42">
    <mergeCell ref="A33:C33"/>
    <mergeCell ref="D33:E33"/>
    <mergeCell ref="AH2:AQ23"/>
    <mergeCell ref="L28:N28"/>
    <mergeCell ref="O28:P28"/>
    <mergeCell ref="Q28:R28"/>
    <mergeCell ref="Z26:AA26"/>
    <mergeCell ref="AB26:AC26"/>
    <mergeCell ref="A27:C27"/>
    <mergeCell ref="D27:E27"/>
    <mergeCell ref="F27:G27"/>
    <mergeCell ref="A26:C26"/>
    <mergeCell ref="D26:E26"/>
    <mergeCell ref="F26:G26"/>
    <mergeCell ref="L26:N26"/>
    <mergeCell ref="O26:P26"/>
    <mergeCell ref="Q26:R26"/>
    <mergeCell ref="W26:Y26"/>
    <mergeCell ref="AH25:AJ25"/>
    <mergeCell ref="AK25:AL25"/>
    <mergeCell ref="AH26:AJ26"/>
    <mergeCell ref="AK26:AL26"/>
    <mergeCell ref="A2:J23"/>
    <mergeCell ref="L2:U23"/>
    <mergeCell ref="W2:AF23"/>
    <mergeCell ref="A25:C25"/>
    <mergeCell ref="D25:E25"/>
    <mergeCell ref="F25:G25"/>
    <mergeCell ref="L25:N25"/>
    <mergeCell ref="O25:P25"/>
    <mergeCell ref="Q25:R25"/>
    <mergeCell ref="W25:Y25"/>
    <mergeCell ref="Z25:AA25"/>
    <mergeCell ref="AB25:AC25"/>
    <mergeCell ref="AH28:AQ28"/>
    <mergeCell ref="A31:C31"/>
    <mergeCell ref="D31:E31"/>
    <mergeCell ref="A32:C32"/>
    <mergeCell ref="D32:E32"/>
    <mergeCell ref="A28:C28"/>
    <mergeCell ref="D28:E28"/>
    <mergeCell ref="F28:G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69F2-13E2-475F-B2AC-5EA0ABF9DABC}">
  <sheetPr codeName="Blad2">
    <tabColor rgb="FF00B050"/>
    <pageSetUpPr fitToPage="1"/>
  </sheetPr>
  <dimension ref="A1:R28"/>
  <sheetViews>
    <sheetView showZeros="0" zoomScale="85" zoomScaleNormal="85" workbookViewId="0">
      <selection activeCell="T26" sqref="T26"/>
    </sheetView>
  </sheetViews>
  <sheetFormatPr defaultRowHeight="15" x14ac:dyDescent="0.25"/>
  <cols>
    <col min="1" max="1" width="6.7109375" customWidth="1"/>
    <col min="2" max="2" width="8.5703125" customWidth="1"/>
    <col min="3" max="4" width="15.28515625" customWidth="1"/>
    <col min="5" max="5" width="8.5703125" customWidth="1"/>
    <col min="6" max="9" width="15.28515625" customWidth="1"/>
    <col min="10" max="10" width="8.5703125" customWidth="1"/>
    <col min="11" max="12" width="15.28515625" customWidth="1"/>
    <col min="13" max="13" width="8.5703125" customWidth="1"/>
    <col min="14" max="17" width="15.28515625" customWidth="1"/>
    <col min="18" max="18" width="32.7109375" customWidth="1"/>
  </cols>
  <sheetData>
    <row r="1" spans="1:18" x14ac:dyDescent="0.25">
      <c r="J1" s="314" t="s">
        <v>78</v>
      </c>
      <c r="K1" s="315"/>
      <c r="L1" s="315"/>
      <c r="M1" s="315"/>
      <c r="N1" s="315"/>
      <c r="O1" s="315"/>
      <c r="P1" s="315"/>
      <c r="Q1" s="316"/>
    </row>
    <row r="2" spans="1:18" ht="15.75" thickBot="1" x14ac:dyDescent="0.3">
      <c r="J2" s="317"/>
      <c r="K2" s="318"/>
      <c r="L2" s="318"/>
      <c r="M2" s="318"/>
      <c r="N2" s="318"/>
      <c r="O2" s="318"/>
      <c r="P2" s="318"/>
      <c r="Q2" s="319"/>
    </row>
    <row r="3" spans="1:18" ht="25.5" customHeight="1" thickBot="1" x14ac:dyDescent="0.3">
      <c r="A3" s="320" t="s">
        <v>76</v>
      </c>
      <c r="B3" s="321"/>
      <c r="C3" s="321"/>
      <c r="D3" s="321"/>
      <c r="E3" s="329" t="s">
        <v>35</v>
      </c>
      <c r="F3" s="330"/>
      <c r="G3" s="330"/>
      <c r="H3" s="330"/>
      <c r="I3" s="331"/>
      <c r="J3" s="326" t="s">
        <v>36</v>
      </c>
      <c r="K3" s="327"/>
      <c r="L3" s="328"/>
      <c r="M3" s="322" t="s">
        <v>37</v>
      </c>
      <c r="N3" s="323"/>
      <c r="O3" s="324"/>
      <c r="P3" s="70" t="s">
        <v>38</v>
      </c>
      <c r="Q3" s="71" t="s">
        <v>39</v>
      </c>
      <c r="R3" s="73" t="s">
        <v>77</v>
      </c>
    </row>
    <row r="4" spans="1:18" ht="25.5" customHeight="1" thickBot="1" x14ac:dyDescent="0.35">
      <c r="A4" s="68"/>
      <c r="B4" s="69"/>
      <c r="C4" s="69"/>
      <c r="D4" s="69"/>
      <c r="E4" s="34"/>
      <c r="F4" s="47" t="s">
        <v>94</v>
      </c>
      <c r="G4" s="47" t="s">
        <v>95</v>
      </c>
      <c r="H4" s="334" t="s">
        <v>98</v>
      </c>
      <c r="I4" s="334" t="s">
        <v>97</v>
      </c>
      <c r="J4" s="171">
        <v>15</v>
      </c>
      <c r="K4" s="332" t="s">
        <v>41</v>
      </c>
      <c r="L4" s="333"/>
      <c r="M4" s="40">
        <v>25</v>
      </c>
      <c r="N4" s="6"/>
      <c r="O4" s="7"/>
      <c r="P4" s="173" t="s">
        <v>51</v>
      </c>
      <c r="Q4" s="172" t="s">
        <v>42</v>
      </c>
      <c r="R4" s="72"/>
    </row>
    <row r="5" spans="1:18" ht="19.5" thickBot="1" x14ac:dyDescent="0.3">
      <c r="A5" s="85" t="s">
        <v>43</v>
      </c>
      <c r="B5" s="159" t="s">
        <v>4</v>
      </c>
      <c r="C5" s="159" t="s">
        <v>6</v>
      </c>
      <c r="D5" s="159" t="s">
        <v>44</v>
      </c>
      <c r="E5" s="160" t="s">
        <v>4</v>
      </c>
      <c r="F5" s="160">
        <v>72</v>
      </c>
      <c r="G5" s="161">
        <v>135</v>
      </c>
      <c r="H5" s="335"/>
      <c r="I5" s="335"/>
      <c r="J5" s="162">
        <v>2</v>
      </c>
      <c r="K5" s="162" t="s">
        <v>6</v>
      </c>
      <c r="L5" s="163" t="s">
        <v>44</v>
      </c>
      <c r="M5" s="164">
        <v>2</v>
      </c>
      <c r="N5" s="164" t="s">
        <v>6</v>
      </c>
      <c r="O5" s="164" t="s">
        <v>44</v>
      </c>
      <c r="P5" s="165"/>
      <c r="Q5" s="166">
        <v>7</v>
      </c>
      <c r="R5" s="98"/>
    </row>
    <row r="6" spans="1:18" ht="27.95" customHeight="1" x14ac:dyDescent="0.25">
      <c r="A6" s="123">
        <v>1</v>
      </c>
      <c r="B6" s="124">
        <f>Bestelformulier!B17</f>
        <v>0</v>
      </c>
      <c r="C6" s="125">
        <f>Bestelformulier!C17</f>
        <v>0</v>
      </c>
      <c r="D6" s="152">
        <f>Bestelformulier!D17</f>
        <v>0</v>
      </c>
      <c r="E6" s="128">
        <f xml:space="preserve"> B6</f>
        <v>0</v>
      </c>
      <c r="F6" s="129" t="str">
        <f>IF(ISBLANK(Bestelformulier!C17), "", SUM(C6-F5))</f>
        <v/>
      </c>
      <c r="G6" s="129" t="str">
        <f>IF(ISBLANK(Bestelformulier!D17), "", SUM(D6-G5))</f>
        <v/>
      </c>
      <c r="H6" s="129" t="str">
        <f>IF(ISBLANK(Bestelformulier!D17), "", SUM(G6+-2020-3))</f>
        <v/>
      </c>
      <c r="I6" s="130" t="str">
        <f>IF(ISBLANK(Bestelformulier!D17), "", SUM(G6+-1890-3))</f>
        <v/>
      </c>
      <c r="J6" s="131">
        <f>SUM(B6*J5)</f>
        <v>0</v>
      </c>
      <c r="K6" s="132" t="str">
        <f>IF(ISBLANK(Bestelformulier!C17), "", SUM(C6+J4))</f>
        <v/>
      </c>
      <c r="L6" s="133" t="str">
        <f>IF(ISBLANK(Bestelformulier!D17), "", SUM(D6+J4))</f>
        <v/>
      </c>
      <c r="M6" s="61">
        <f>SUM(E6*M5)</f>
        <v>0</v>
      </c>
      <c r="N6" s="62" t="str">
        <f>IF(ISBLANK(Bestelformulier!C17), "", SUM(C6+M4))</f>
        <v/>
      </c>
      <c r="O6" s="143" t="str">
        <f>IF(ISBLANK(Bestelformulier!D17), "", SUM(D6+M4))</f>
        <v/>
      </c>
      <c r="P6" s="149" t="str">
        <f>IF(ISBLANK(Bestelformulier!C17), "", SUM(C6-67))</f>
        <v/>
      </c>
      <c r="Q6" s="146" t="str">
        <f>IF(ISBLANK(Bestelformulier!D17), "", SUM(D6+Q5))</f>
        <v/>
      </c>
      <c r="R6" s="66">
        <f>Bestelformulier!G17</f>
        <v>0</v>
      </c>
    </row>
    <row r="7" spans="1:18" ht="27.95" customHeight="1" x14ac:dyDescent="0.25">
      <c r="A7" s="123">
        <v>2</v>
      </c>
      <c r="B7" s="126">
        <f>Bestelformulier!B18</f>
        <v>0</v>
      </c>
      <c r="C7" s="41">
        <f>Bestelformulier!C18</f>
        <v>0</v>
      </c>
      <c r="D7" s="153">
        <f>Bestelformulier!D18</f>
        <v>0</v>
      </c>
      <c r="E7" s="156">
        <f t="shared" ref="E7:E22" si="0" xml:space="preserve"> B7</f>
        <v>0</v>
      </c>
      <c r="F7" s="155" t="str">
        <f>IF(ISBLANK(Bestelformulier!C18), "", SUM(C7-F5))</f>
        <v/>
      </c>
      <c r="G7" s="155" t="str">
        <f>IF(ISBLANK(Bestelformulier!D18), "", SUM(D7-G5))</f>
        <v/>
      </c>
      <c r="H7" s="155" t="str">
        <f>IF(ISBLANK(Bestelformulier!D18), "", SUM(G7+-2020-3))</f>
        <v/>
      </c>
      <c r="I7" s="169" t="str">
        <f>IF(ISBLANK(Bestelformulier!D18), "", SUM(G7+-1890-3))</f>
        <v/>
      </c>
      <c r="J7" s="43">
        <f>SUM(B7*J5)</f>
        <v>0</v>
      </c>
      <c r="K7" s="42" t="str">
        <f>IF(ISBLANK(Bestelformulier!C18), "", SUM(C7+J4))</f>
        <v/>
      </c>
      <c r="L7" s="134" t="str">
        <f>IF(ISBLANK(Bestelformulier!D18), "", SUM(D7+J4))</f>
        <v/>
      </c>
      <c r="M7" s="63">
        <f>SUM(E7*M5)</f>
        <v>0</v>
      </c>
      <c r="N7" s="44" t="str">
        <f>IF(ISBLANK(Bestelformulier!C18), "", SUM(C7+M4))</f>
        <v/>
      </c>
      <c r="O7" s="144" t="str">
        <f>IF(ISBLANK(Bestelformulier!D18), "", SUM(D7+M4))</f>
        <v/>
      </c>
      <c r="P7" s="150" t="str">
        <f>IF(ISBLANK(Bestelformulier!C18), "", SUM(C7-67))</f>
        <v/>
      </c>
      <c r="Q7" s="147" t="str">
        <f>IF(ISBLANK(Bestelformulier!D18), "", SUM(D7+Q5))</f>
        <v/>
      </c>
      <c r="R7" s="67">
        <f>Bestelformulier!G18</f>
        <v>0</v>
      </c>
    </row>
    <row r="8" spans="1:18" ht="27.95" customHeight="1" x14ac:dyDescent="0.25">
      <c r="A8" s="123">
        <v>3</v>
      </c>
      <c r="B8" s="126">
        <f>Bestelformulier!B19</f>
        <v>0</v>
      </c>
      <c r="C8" s="41">
        <f>Bestelformulier!C19</f>
        <v>0</v>
      </c>
      <c r="D8" s="153">
        <f>Bestelformulier!D19</f>
        <v>0</v>
      </c>
      <c r="E8" s="156">
        <f xml:space="preserve"> B8</f>
        <v>0</v>
      </c>
      <c r="F8" s="155" t="str">
        <f>IF(ISBLANK(Bestelformulier!C19), "", SUM(C8-F5))</f>
        <v/>
      </c>
      <c r="G8" s="155" t="str">
        <f>IF(ISBLANK(Bestelformulier!D19), "", SUM(D8-G5))</f>
        <v/>
      </c>
      <c r="H8" s="155" t="str">
        <f>IF(ISBLANK(Bestelformulier!D19), "", SUM(G8+-2020-3))</f>
        <v/>
      </c>
      <c r="I8" s="169" t="str">
        <f>IF(ISBLANK(Bestelformulier!D19), "", SUM(G8+-1890-3))</f>
        <v/>
      </c>
      <c r="J8" s="43">
        <f>SUM(B8*J5)</f>
        <v>0</v>
      </c>
      <c r="K8" s="42" t="str">
        <f>IF(ISBLANK(Bestelformulier!C19), "", SUM(C8+J4))</f>
        <v/>
      </c>
      <c r="L8" s="134" t="str">
        <f>IF(ISBLANK(Bestelformulier!D19), "", SUM(D8+J4))</f>
        <v/>
      </c>
      <c r="M8" s="63">
        <f>SUM(E8*M5)</f>
        <v>0</v>
      </c>
      <c r="N8" s="44" t="str">
        <f>IF(ISBLANK(Bestelformulier!C19), "", SUM(C8+M4))</f>
        <v/>
      </c>
      <c r="O8" s="144" t="str">
        <f>IF(ISBLANK(Bestelformulier!D19), "", SUM(D8+M4))</f>
        <v/>
      </c>
      <c r="P8" s="150" t="str">
        <f>IF(ISBLANK(Bestelformulier!C19), "", SUM(C8-67))</f>
        <v/>
      </c>
      <c r="Q8" s="147" t="str">
        <f>IF(ISBLANK(Bestelformulier!D19), "", SUM(D8+Q5))</f>
        <v/>
      </c>
      <c r="R8" s="67">
        <f>Bestelformulier!G19</f>
        <v>0</v>
      </c>
    </row>
    <row r="9" spans="1:18" ht="27.95" customHeight="1" x14ac:dyDescent="0.25">
      <c r="A9" s="123">
        <v>4</v>
      </c>
      <c r="B9" s="126">
        <f>Bestelformulier!B20</f>
        <v>0</v>
      </c>
      <c r="C9" s="41">
        <f>Bestelformulier!C20</f>
        <v>0</v>
      </c>
      <c r="D9" s="153">
        <f>Bestelformulier!D20</f>
        <v>0</v>
      </c>
      <c r="E9" s="156">
        <f xml:space="preserve"> B9</f>
        <v>0</v>
      </c>
      <c r="F9" s="155" t="str">
        <f>IF(ISBLANK(Bestelformulier!C20), "", SUM(C9-F5))</f>
        <v/>
      </c>
      <c r="G9" s="155" t="str">
        <f>IF(ISBLANK(Bestelformulier!D20), "", SUM(D9-G5))</f>
        <v/>
      </c>
      <c r="H9" s="155" t="str">
        <f>IF(ISBLANK(Bestelformulier!D20), "", SUM(G9+-2020-3))</f>
        <v/>
      </c>
      <c r="I9" s="169" t="str">
        <f>IF(ISBLANK(Bestelformulier!D20), "", SUM(G9+-1890-3))</f>
        <v/>
      </c>
      <c r="J9" s="43">
        <f>SUM(B9*J5)</f>
        <v>0</v>
      </c>
      <c r="K9" s="42" t="str">
        <f>IF(ISBLANK(Bestelformulier!C20), "", SUM(C9+J4))</f>
        <v/>
      </c>
      <c r="L9" s="134" t="str">
        <f>IF(ISBLANK(Bestelformulier!D20), "", SUM(D9+J4))</f>
        <v/>
      </c>
      <c r="M9" s="63">
        <f>SUM(E9*M5)</f>
        <v>0</v>
      </c>
      <c r="N9" s="44" t="str">
        <f>IF(ISBLANK(Bestelformulier!C20), "", SUM(C9+M4))</f>
        <v/>
      </c>
      <c r="O9" s="144" t="str">
        <f>IF(ISBLANK(Bestelformulier!D20), "", SUM(D9+M4))</f>
        <v/>
      </c>
      <c r="P9" s="150" t="str">
        <f>IF(ISBLANK(Bestelformulier!C20), "", SUM(C9-67))</f>
        <v/>
      </c>
      <c r="Q9" s="147" t="str">
        <f>IF(ISBLANK(Bestelformulier!D20), "", SUM(D9+Q5))</f>
        <v/>
      </c>
      <c r="R9" s="67">
        <f>Bestelformulier!G20</f>
        <v>0</v>
      </c>
    </row>
    <row r="10" spans="1:18" ht="27.95" customHeight="1" x14ac:dyDescent="0.25">
      <c r="A10" s="123">
        <v>5</v>
      </c>
      <c r="B10" s="126">
        <f>Bestelformulier!B21</f>
        <v>0</v>
      </c>
      <c r="C10" s="41">
        <f>Bestelformulier!C21</f>
        <v>0</v>
      </c>
      <c r="D10" s="153">
        <f>Bestelformulier!D21</f>
        <v>0</v>
      </c>
      <c r="E10" s="156">
        <f xml:space="preserve"> B10</f>
        <v>0</v>
      </c>
      <c r="F10" s="155" t="str">
        <f>IF(ISBLANK(Bestelformulier!C21), "", SUM(C10-F5))</f>
        <v/>
      </c>
      <c r="G10" s="155" t="str">
        <f>IF(ISBLANK(Bestelformulier!D21), "", SUM(D10-G5))</f>
        <v/>
      </c>
      <c r="H10" s="155" t="str">
        <f>IF(ISBLANK(Bestelformulier!D21), "", SUM(G10+-2020-3))</f>
        <v/>
      </c>
      <c r="I10" s="169" t="str">
        <f>IF(ISBLANK(Bestelformulier!D21), "", SUM(G10+-1890-3))</f>
        <v/>
      </c>
      <c r="J10" s="43">
        <f>SUM(B10*J5)</f>
        <v>0</v>
      </c>
      <c r="K10" s="42" t="str">
        <f>IF(ISBLANK(Bestelformulier!C21), "", SUM(C10+J4))</f>
        <v/>
      </c>
      <c r="L10" s="134" t="str">
        <f>IF(ISBLANK(Bestelformulier!D21), "", SUM(D10+J4))</f>
        <v/>
      </c>
      <c r="M10" s="63">
        <f>SUM(E10*M5)</f>
        <v>0</v>
      </c>
      <c r="N10" s="44" t="str">
        <f>IF(ISBLANK(Bestelformulier!C21), "", SUM(C10+M4))</f>
        <v/>
      </c>
      <c r="O10" s="144" t="str">
        <f>IF(ISBLANK(Bestelformulier!D21), "", SUM(D10+M4))</f>
        <v/>
      </c>
      <c r="P10" s="150" t="str">
        <f>IF(ISBLANK(Bestelformulier!C21), "", SUM(C10-67))</f>
        <v/>
      </c>
      <c r="Q10" s="147" t="str">
        <f>IF(ISBLANK(Bestelformulier!D21), "", SUM(D10+Q5))</f>
        <v/>
      </c>
      <c r="R10" s="67">
        <f>Bestelformulier!G21</f>
        <v>0</v>
      </c>
    </row>
    <row r="11" spans="1:18" ht="27.95" customHeight="1" x14ac:dyDescent="0.25">
      <c r="A11" s="123">
        <v>6</v>
      </c>
      <c r="B11" s="126">
        <f>Bestelformulier!B22</f>
        <v>0</v>
      </c>
      <c r="C11" s="41">
        <f>Bestelformulier!C22</f>
        <v>0</v>
      </c>
      <c r="D11" s="153">
        <f>Bestelformulier!D22</f>
        <v>0</v>
      </c>
      <c r="E11" s="156">
        <f t="shared" si="0"/>
        <v>0</v>
      </c>
      <c r="F11" s="155" t="str">
        <f>IF(ISBLANK(Bestelformulier!C22), "", SUM(C11-F5))</f>
        <v/>
      </c>
      <c r="G11" s="155" t="str">
        <f>IF(ISBLANK(Bestelformulier!D22), "", SUM(D11-G5))</f>
        <v/>
      </c>
      <c r="H11" s="155" t="str">
        <f>IF(ISBLANK(Bestelformulier!D22), "", SUM(G11+-2020-3))</f>
        <v/>
      </c>
      <c r="I11" s="169" t="str">
        <f>IF(ISBLANK(Bestelformulier!D22), "", SUM(G11+-1890-3))</f>
        <v/>
      </c>
      <c r="J11" s="43">
        <f>SUM(B11*J5)</f>
        <v>0</v>
      </c>
      <c r="K11" s="42" t="str">
        <f>IF(ISBLANK(Bestelformulier!C22), "", SUM(C11+J4))</f>
        <v/>
      </c>
      <c r="L11" s="134" t="str">
        <f>IF(ISBLANK(Bestelformulier!D22), "", SUM(D11+J4))</f>
        <v/>
      </c>
      <c r="M11" s="63">
        <f>SUM(E11*M5)</f>
        <v>0</v>
      </c>
      <c r="N11" s="44" t="str">
        <f>IF(ISBLANK(Bestelformulier!C22), "", SUM(C11+M4))</f>
        <v/>
      </c>
      <c r="O11" s="144" t="str">
        <f>IF(ISBLANK(Bestelformulier!D22), "", SUM(D11+M4))</f>
        <v/>
      </c>
      <c r="P11" s="150" t="str">
        <f>IF(ISBLANK(Bestelformulier!C22), "", SUM(C11-67))</f>
        <v/>
      </c>
      <c r="Q11" s="147" t="str">
        <f>IF(ISBLANK(Bestelformulier!D22), "", SUM(D11+Q5))</f>
        <v/>
      </c>
      <c r="R11" s="67">
        <f>Bestelformulier!G22</f>
        <v>0</v>
      </c>
    </row>
    <row r="12" spans="1:18" ht="27.95" customHeight="1" x14ac:dyDescent="0.25">
      <c r="A12" s="123">
        <v>7</v>
      </c>
      <c r="B12" s="126">
        <f>Bestelformulier!B23</f>
        <v>0</v>
      </c>
      <c r="C12" s="41">
        <f>Bestelformulier!C23</f>
        <v>0</v>
      </c>
      <c r="D12" s="153">
        <f>Bestelformulier!D23</f>
        <v>0</v>
      </c>
      <c r="E12" s="156">
        <f t="shared" si="0"/>
        <v>0</v>
      </c>
      <c r="F12" s="155" t="str">
        <f>IF(ISBLANK(Bestelformulier!C23), "", SUM(C12-F5))</f>
        <v/>
      </c>
      <c r="G12" s="155" t="str">
        <f>IF(ISBLANK(Bestelformulier!D23), "", SUM(D12-G5))</f>
        <v/>
      </c>
      <c r="H12" s="155" t="str">
        <f>IF(ISBLANK(Bestelformulier!D23), "", SUM(G12+-2020-3))</f>
        <v/>
      </c>
      <c r="I12" s="169" t="str">
        <f>IF(ISBLANK(Bestelformulier!D23), "", SUM(G12+-1890-3))</f>
        <v/>
      </c>
      <c r="J12" s="43">
        <f>SUM(B12*J5)</f>
        <v>0</v>
      </c>
      <c r="K12" s="42" t="str">
        <f>IF(ISBLANK(Bestelformulier!C23), "", SUM(C12+J4))</f>
        <v/>
      </c>
      <c r="L12" s="134" t="str">
        <f>IF(ISBLANK(Bestelformulier!D23), "", SUM(D12+J4))</f>
        <v/>
      </c>
      <c r="M12" s="63">
        <f>SUM(E12*M5)</f>
        <v>0</v>
      </c>
      <c r="N12" s="44" t="str">
        <f>IF(ISBLANK(Bestelformulier!C23), "", SUM(C12+M4))</f>
        <v/>
      </c>
      <c r="O12" s="144" t="str">
        <f>IF(ISBLANK(Bestelformulier!D23), "", SUM(D12+M4))</f>
        <v/>
      </c>
      <c r="P12" s="150" t="str">
        <f>IF(ISBLANK(Bestelformulier!C23), "", SUM(C12-67))</f>
        <v/>
      </c>
      <c r="Q12" s="147" t="str">
        <f>IF(ISBLANK(Bestelformulier!D23), "", SUM(D12+Q5))</f>
        <v/>
      </c>
      <c r="R12" s="67">
        <f>Bestelformulier!G23</f>
        <v>0</v>
      </c>
    </row>
    <row r="13" spans="1:18" ht="27.95" customHeight="1" x14ac:dyDescent="0.25">
      <c r="A13" s="123">
        <v>8</v>
      </c>
      <c r="B13" s="126">
        <f>Bestelformulier!B24</f>
        <v>0</v>
      </c>
      <c r="C13" s="41">
        <f>Bestelformulier!C24</f>
        <v>0</v>
      </c>
      <c r="D13" s="153">
        <f>Bestelformulier!D24</f>
        <v>0</v>
      </c>
      <c r="E13" s="156">
        <f t="shared" si="0"/>
        <v>0</v>
      </c>
      <c r="F13" s="155" t="str">
        <f>IF(ISBLANK(Bestelformulier!C24), "", SUM(C13-F5))</f>
        <v/>
      </c>
      <c r="G13" s="155" t="str">
        <f>IF(ISBLANK(Bestelformulier!D24), "", SUM(D13-G5))</f>
        <v/>
      </c>
      <c r="H13" s="155" t="str">
        <f>IF(ISBLANK(Bestelformulier!D24), "", SUM(G13+-2020-3))</f>
        <v/>
      </c>
      <c r="I13" s="169" t="str">
        <f>IF(ISBLANK(Bestelformulier!D24), "", SUM(G13+-1890-3))</f>
        <v/>
      </c>
      <c r="J13" s="43">
        <f>SUM(B13*J5)</f>
        <v>0</v>
      </c>
      <c r="K13" s="42" t="str">
        <f>IF(ISBLANK(Bestelformulier!C24), "", SUM(C13+J4))</f>
        <v/>
      </c>
      <c r="L13" s="134" t="str">
        <f>IF(ISBLANK(Bestelformulier!D24), "", SUM(D13+J4))</f>
        <v/>
      </c>
      <c r="M13" s="63">
        <f>SUM(E13*M5)</f>
        <v>0</v>
      </c>
      <c r="N13" s="44" t="str">
        <f>IF(ISBLANK(Bestelformulier!C24), "", SUM(C13+M4))</f>
        <v/>
      </c>
      <c r="O13" s="144" t="str">
        <f>IF(ISBLANK(Bestelformulier!D24), "", SUM(D13+M4))</f>
        <v/>
      </c>
      <c r="P13" s="150" t="str">
        <f>IF(ISBLANK(Bestelformulier!C24), "", SUM(C13-67))</f>
        <v/>
      </c>
      <c r="Q13" s="147" t="str">
        <f>IF(ISBLANK(Bestelformulier!D24), "", SUM(D13+Q5))</f>
        <v/>
      </c>
      <c r="R13" s="67">
        <f>Bestelformulier!G24</f>
        <v>0</v>
      </c>
    </row>
    <row r="14" spans="1:18" ht="27.95" customHeight="1" x14ac:dyDescent="0.25">
      <c r="A14" s="123">
        <v>9</v>
      </c>
      <c r="B14" s="126">
        <f>Bestelformulier!B25</f>
        <v>0</v>
      </c>
      <c r="C14" s="41">
        <f>Bestelformulier!C25</f>
        <v>0</v>
      </c>
      <c r="D14" s="153">
        <f>Bestelformulier!D25</f>
        <v>0</v>
      </c>
      <c r="E14" s="156">
        <f t="shared" si="0"/>
        <v>0</v>
      </c>
      <c r="F14" s="155" t="str">
        <f>IF(ISBLANK(Bestelformulier!C25), "", SUM(C14-F5))</f>
        <v/>
      </c>
      <c r="G14" s="155" t="str">
        <f>IF(ISBLANK(Bestelformulier!D25), "", SUM(D14-G5))</f>
        <v/>
      </c>
      <c r="H14" s="155" t="str">
        <f>IF(ISBLANK(Bestelformulier!D25), "", SUM(G14+-2020-3))</f>
        <v/>
      </c>
      <c r="I14" s="169" t="str">
        <f>IF(ISBLANK(Bestelformulier!D25), "", SUM(G14+-1890-3))</f>
        <v/>
      </c>
      <c r="J14" s="43">
        <f>SUM(B14*J5)</f>
        <v>0</v>
      </c>
      <c r="K14" s="42" t="str">
        <f>IF(ISBLANK(Bestelformulier!C25), "", SUM(C14+J4))</f>
        <v/>
      </c>
      <c r="L14" s="134" t="str">
        <f>IF(ISBLANK(Bestelformulier!D25), "", SUM(D14+J4))</f>
        <v/>
      </c>
      <c r="M14" s="63">
        <f>SUM(E14*M5)</f>
        <v>0</v>
      </c>
      <c r="N14" s="44" t="str">
        <f>IF(ISBLANK(Bestelformulier!C25), "", SUM(C14+M4))</f>
        <v/>
      </c>
      <c r="O14" s="144" t="str">
        <f>IF(ISBLANK(Bestelformulier!D25), "", SUM(D14+M4))</f>
        <v/>
      </c>
      <c r="P14" s="150" t="str">
        <f>IF(ISBLANK(Bestelformulier!C25), "", SUM(C14-67))</f>
        <v/>
      </c>
      <c r="Q14" s="147" t="str">
        <f>IF(ISBLANK(Bestelformulier!D25), "", SUM(D14+Q5))</f>
        <v/>
      </c>
      <c r="R14" s="67">
        <f>Bestelformulier!G25</f>
        <v>0</v>
      </c>
    </row>
    <row r="15" spans="1:18" ht="27.95" customHeight="1" x14ac:dyDescent="0.25">
      <c r="A15" s="123">
        <v>10</v>
      </c>
      <c r="B15" s="126">
        <f>Bestelformulier!B26</f>
        <v>0</v>
      </c>
      <c r="C15" s="41">
        <f>Bestelformulier!C26</f>
        <v>0</v>
      </c>
      <c r="D15" s="153">
        <f>Bestelformulier!D26</f>
        <v>0</v>
      </c>
      <c r="E15" s="156">
        <f t="shared" si="0"/>
        <v>0</v>
      </c>
      <c r="F15" s="155" t="str">
        <f>IF(ISBLANK(Bestelformulier!C26), "", SUM(C15-F5))</f>
        <v/>
      </c>
      <c r="G15" s="155" t="str">
        <f>IF(ISBLANK(Bestelformulier!D26), "", SUM(D15-G5))</f>
        <v/>
      </c>
      <c r="H15" s="155" t="str">
        <f>IF(ISBLANK(Bestelformulier!D26), "", SUM(G15+-2020-3))</f>
        <v/>
      </c>
      <c r="I15" s="169" t="str">
        <f>IF(ISBLANK(Bestelformulier!D26), "", SUM(G15+-1890-3))</f>
        <v/>
      </c>
      <c r="J15" s="43">
        <f>SUM(B15*J5)</f>
        <v>0</v>
      </c>
      <c r="K15" s="42" t="str">
        <f>IF(ISBLANK(Bestelformulier!C26), "", SUM(C15+J4))</f>
        <v/>
      </c>
      <c r="L15" s="134" t="str">
        <f>IF(ISBLANK(Bestelformulier!D26), "", SUM(D15+J4))</f>
        <v/>
      </c>
      <c r="M15" s="63">
        <f>SUM(E15*M5)</f>
        <v>0</v>
      </c>
      <c r="N15" s="44" t="str">
        <f>IF(ISBLANK(Bestelformulier!C26), "", SUM(C15+M4))</f>
        <v/>
      </c>
      <c r="O15" s="144" t="str">
        <f>IF(ISBLANK(Bestelformulier!D26), "", SUM(D15+M4))</f>
        <v/>
      </c>
      <c r="P15" s="150" t="str">
        <f>IF(ISBLANK(Bestelformulier!C26), "", SUM(C15-67))</f>
        <v/>
      </c>
      <c r="Q15" s="147" t="str">
        <f>IF(ISBLANK(Bestelformulier!D26), "", SUM(D15+Q5))</f>
        <v/>
      </c>
      <c r="R15" s="67">
        <f>Bestelformulier!G26</f>
        <v>0</v>
      </c>
    </row>
    <row r="16" spans="1:18" ht="27.95" customHeight="1" x14ac:dyDescent="0.25">
      <c r="A16" s="123">
        <v>11</v>
      </c>
      <c r="B16" s="126">
        <f>Bestelformulier!B27</f>
        <v>0</v>
      </c>
      <c r="C16" s="41">
        <f>Bestelformulier!C27</f>
        <v>0</v>
      </c>
      <c r="D16" s="153">
        <f>Bestelformulier!D27</f>
        <v>0</v>
      </c>
      <c r="E16" s="156">
        <f t="shared" si="0"/>
        <v>0</v>
      </c>
      <c r="F16" s="155" t="str">
        <f>IF(ISBLANK(Bestelformulier!C27), "", SUM(C16-F5))</f>
        <v/>
      </c>
      <c r="G16" s="155" t="str">
        <f>IF(ISBLANK(Bestelformulier!D27), "", SUM(D16-G5))</f>
        <v/>
      </c>
      <c r="H16" s="155" t="str">
        <f>IF(ISBLANK(Bestelformulier!D27), "", SUM(G16+-2020-3))</f>
        <v/>
      </c>
      <c r="I16" s="169" t="str">
        <f>IF(ISBLANK(Bestelformulier!D27), "", SUM(G16+-1890-3))</f>
        <v/>
      </c>
      <c r="J16" s="43">
        <f>SUM(B16*J5)</f>
        <v>0</v>
      </c>
      <c r="K16" s="42" t="str">
        <f>IF(ISBLANK(Bestelformulier!C27), "", SUM(C16+J4))</f>
        <v/>
      </c>
      <c r="L16" s="134" t="str">
        <f>IF(ISBLANK(Bestelformulier!D27), "", SUM(D16+J4))</f>
        <v/>
      </c>
      <c r="M16" s="63">
        <f>SUM(E16*M5)</f>
        <v>0</v>
      </c>
      <c r="N16" s="44" t="str">
        <f>IF(ISBLANK(Bestelformulier!C27), "", SUM(C16+M4))</f>
        <v/>
      </c>
      <c r="O16" s="144" t="str">
        <f>IF(ISBLANK(Bestelformulier!D27), "", SUM(D16+M4))</f>
        <v/>
      </c>
      <c r="P16" s="150" t="str">
        <f>IF(ISBLANK(Bestelformulier!C27), "", SUM(C16-67))</f>
        <v/>
      </c>
      <c r="Q16" s="147" t="str">
        <f>IF(ISBLANK(Bestelformulier!D27), "", SUM(D16+Q5))</f>
        <v/>
      </c>
      <c r="R16" s="67">
        <f>Bestelformulier!G27</f>
        <v>0</v>
      </c>
    </row>
    <row r="17" spans="1:18" ht="27.95" customHeight="1" x14ac:dyDescent="0.25">
      <c r="A17" s="123">
        <v>12</v>
      </c>
      <c r="B17" s="126">
        <f>Bestelformulier!B28</f>
        <v>0</v>
      </c>
      <c r="C17" s="41">
        <f>Bestelformulier!C28</f>
        <v>0</v>
      </c>
      <c r="D17" s="153">
        <f>Bestelformulier!D28</f>
        <v>0</v>
      </c>
      <c r="E17" s="156">
        <f t="shared" si="0"/>
        <v>0</v>
      </c>
      <c r="F17" s="155" t="str">
        <f>IF(ISBLANK(Bestelformulier!C28), "", SUM(C17-F5))</f>
        <v/>
      </c>
      <c r="G17" s="155" t="str">
        <f>IF(ISBLANK(Bestelformulier!D28), "", SUM(D17-G5))</f>
        <v/>
      </c>
      <c r="H17" s="155" t="str">
        <f>IF(ISBLANK(Bestelformulier!D28), "", SUM(G17+-2020-3))</f>
        <v/>
      </c>
      <c r="I17" s="169" t="str">
        <f>IF(ISBLANK(Bestelformulier!D28), "", SUM(G17+-1890-3))</f>
        <v/>
      </c>
      <c r="J17" s="43">
        <f>SUM(B17*J5)</f>
        <v>0</v>
      </c>
      <c r="K17" s="42" t="str">
        <f>IF(ISBLANK(Bestelformulier!C28), "", SUM(C17+J4))</f>
        <v/>
      </c>
      <c r="L17" s="134" t="str">
        <f>IF(ISBLANK(Bestelformulier!D28), "", SUM(D17+J4))</f>
        <v/>
      </c>
      <c r="M17" s="63">
        <f>SUM(E17*M5)</f>
        <v>0</v>
      </c>
      <c r="N17" s="44" t="str">
        <f>IF(ISBLANK(Bestelformulier!C28), "", SUM(C17+M4))</f>
        <v/>
      </c>
      <c r="O17" s="144" t="str">
        <f>IF(ISBLANK(Bestelformulier!D28), "", SUM(D17+M4))</f>
        <v/>
      </c>
      <c r="P17" s="150" t="str">
        <f>IF(ISBLANK(Bestelformulier!C28), "", SUM(C17-67))</f>
        <v/>
      </c>
      <c r="Q17" s="147" t="str">
        <f>IF(ISBLANK(Bestelformulier!D28), "", SUM(D17+Q5))</f>
        <v/>
      </c>
      <c r="R17" s="67">
        <f>Bestelformulier!G28</f>
        <v>0</v>
      </c>
    </row>
    <row r="18" spans="1:18" ht="27.95" customHeight="1" x14ac:dyDescent="0.25">
      <c r="A18" s="123">
        <v>13</v>
      </c>
      <c r="B18" s="126">
        <f>Bestelformulier!B29</f>
        <v>0</v>
      </c>
      <c r="C18" s="41">
        <f>Bestelformulier!C29</f>
        <v>0</v>
      </c>
      <c r="D18" s="153">
        <f>Bestelformulier!D29</f>
        <v>0</v>
      </c>
      <c r="E18" s="156">
        <f t="shared" si="0"/>
        <v>0</v>
      </c>
      <c r="F18" s="155" t="str">
        <f>IF(ISBLANK(Bestelformulier!C29), "", SUM(C18-F5))</f>
        <v/>
      </c>
      <c r="G18" s="155" t="str">
        <f>IF(ISBLANK(Bestelformulier!D29), "", SUM(D18-G5))</f>
        <v/>
      </c>
      <c r="H18" s="155" t="str">
        <f>IF(ISBLANK(Bestelformulier!D29), "", SUM(G18+-2020-3))</f>
        <v/>
      </c>
      <c r="I18" s="169" t="str">
        <f>IF(ISBLANK(Bestelformulier!D29), "", SUM(G18+-1890-3))</f>
        <v/>
      </c>
      <c r="J18" s="43">
        <f>SUM(B18*J5)</f>
        <v>0</v>
      </c>
      <c r="K18" s="42" t="str">
        <f>IF(ISBLANK(Bestelformulier!C29), "", SUM(C18+J4))</f>
        <v/>
      </c>
      <c r="L18" s="134" t="str">
        <f>IF(ISBLANK(Bestelformulier!D29), "", SUM(D18+J4))</f>
        <v/>
      </c>
      <c r="M18" s="63">
        <f>SUM(E18*M5)</f>
        <v>0</v>
      </c>
      <c r="N18" s="44" t="str">
        <f>IF(ISBLANK(Bestelformulier!C29), "", SUM(C18+M4))</f>
        <v/>
      </c>
      <c r="O18" s="144" t="str">
        <f>IF(ISBLANK(Bestelformulier!D29), "", SUM(D18+M4))</f>
        <v/>
      </c>
      <c r="P18" s="150" t="str">
        <f>IF(ISBLANK(Bestelformulier!C29), "", SUM(C18-67))</f>
        <v/>
      </c>
      <c r="Q18" s="147" t="str">
        <f>IF(ISBLANK(Bestelformulier!D29), "", SUM(D18+Q5))</f>
        <v/>
      </c>
      <c r="R18" s="67">
        <f>Bestelformulier!G29</f>
        <v>0</v>
      </c>
    </row>
    <row r="19" spans="1:18" ht="27.95" customHeight="1" x14ac:dyDescent="0.25">
      <c r="A19" s="123">
        <v>14</v>
      </c>
      <c r="B19" s="126">
        <f>Bestelformulier!B30</f>
        <v>0</v>
      </c>
      <c r="C19" s="41">
        <f>Bestelformulier!C30</f>
        <v>0</v>
      </c>
      <c r="D19" s="153">
        <f>Bestelformulier!D30</f>
        <v>0</v>
      </c>
      <c r="E19" s="156">
        <f t="shared" si="0"/>
        <v>0</v>
      </c>
      <c r="F19" s="155" t="str">
        <f>IF(ISBLANK(Bestelformulier!C30), "", SUM(C19-F5))</f>
        <v/>
      </c>
      <c r="G19" s="155" t="str">
        <f>IF(ISBLANK(Bestelformulier!D30), "", SUM(D19-G5))</f>
        <v/>
      </c>
      <c r="H19" s="155" t="str">
        <f>IF(ISBLANK(Bestelformulier!D30), "", SUM(G19+-2020-3))</f>
        <v/>
      </c>
      <c r="I19" s="169" t="str">
        <f>IF(ISBLANK(Bestelformulier!D30), "", SUM(G19+-1890-3))</f>
        <v/>
      </c>
      <c r="J19" s="43">
        <f>SUM(B19*J5)</f>
        <v>0</v>
      </c>
      <c r="K19" s="42" t="str">
        <f>IF(ISBLANK(Bestelformulier!C30), "", SUM(C19+J4))</f>
        <v/>
      </c>
      <c r="L19" s="134" t="str">
        <f>IF(ISBLANK(Bestelformulier!D30), "", SUM(D19+J4))</f>
        <v/>
      </c>
      <c r="M19" s="63">
        <f>SUM(E19*M5)</f>
        <v>0</v>
      </c>
      <c r="N19" s="44" t="str">
        <f>IF(ISBLANK(Bestelformulier!C30), "", SUM(C19+M4))</f>
        <v/>
      </c>
      <c r="O19" s="144" t="str">
        <f>IF(ISBLANK(Bestelformulier!D30), "", SUM(D19+M4))</f>
        <v/>
      </c>
      <c r="P19" s="150" t="str">
        <f>IF(ISBLANK(Bestelformulier!C30), "", SUM(C19-67))</f>
        <v/>
      </c>
      <c r="Q19" s="147" t="str">
        <f>IF(ISBLANK(Bestelformulier!D30), "", SUM(D19+Q5))</f>
        <v/>
      </c>
      <c r="R19" s="67">
        <f>Bestelformulier!G30</f>
        <v>0</v>
      </c>
    </row>
    <row r="20" spans="1:18" ht="27.95" customHeight="1" x14ac:dyDescent="0.25">
      <c r="A20" s="123">
        <v>15</v>
      </c>
      <c r="B20" s="126">
        <f>Bestelformulier!B31</f>
        <v>0</v>
      </c>
      <c r="C20" s="41">
        <f>Bestelformulier!C31</f>
        <v>0</v>
      </c>
      <c r="D20" s="153">
        <f>Bestelformulier!D31</f>
        <v>0</v>
      </c>
      <c r="E20" s="156">
        <f t="shared" si="0"/>
        <v>0</v>
      </c>
      <c r="F20" s="155" t="str">
        <f>IF(ISBLANK(Bestelformulier!C31), "", SUM(C20-F5))</f>
        <v/>
      </c>
      <c r="G20" s="155" t="str">
        <f>IF(ISBLANK(Bestelformulier!D31), "", SUM(D20-G5))</f>
        <v/>
      </c>
      <c r="H20" s="155" t="str">
        <f>IF(ISBLANK(Bestelformulier!D31), "", SUM(G20+-2020-3))</f>
        <v/>
      </c>
      <c r="I20" s="169" t="str">
        <f>IF(ISBLANK(Bestelformulier!D31), "", SUM(G20+-1890-3))</f>
        <v/>
      </c>
      <c r="J20" s="43">
        <f>SUM(B20*J5)</f>
        <v>0</v>
      </c>
      <c r="K20" s="42" t="str">
        <f>IF(ISBLANK(Bestelformulier!C31), "", SUM(C20+J4))</f>
        <v/>
      </c>
      <c r="L20" s="134" t="str">
        <f>IF(ISBLANK(Bestelformulier!D31), "", SUM(D20+J4))</f>
        <v/>
      </c>
      <c r="M20" s="63">
        <f>SUM(E20*M5)</f>
        <v>0</v>
      </c>
      <c r="N20" s="44" t="str">
        <f>IF(ISBLANK(Bestelformulier!C31), "", SUM(C20+M4))</f>
        <v/>
      </c>
      <c r="O20" s="144" t="str">
        <f>IF(ISBLANK(Bestelformulier!D31), "", SUM(D20+M4))</f>
        <v/>
      </c>
      <c r="P20" s="150" t="str">
        <f>IF(ISBLANK(Bestelformulier!C31), "", SUM(C20-67))</f>
        <v/>
      </c>
      <c r="Q20" s="147" t="str">
        <f>IF(ISBLANK(Bestelformulier!D31), "", SUM(D20+Q5))</f>
        <v/>
      </c>
      <c r="R20" s="67">
        <f>Bestelformulier!G31</f>
        <v>0</v>
      </c>
    </row>
    <row r="21" spans="1:18" ht="27.95" customHeight="1" x14ac:dyDescent="0.25">
      <c r="A21" s="123">
        <v>16</v>
      </c>
      <c r="B21" s="126">
        <f>Bestelformulier!B32</f>
        <v>0</v>
      </c>
      <c r="C21" s="41">
        <f>Bestelformulier!C32</f>
        <v>0</v>
      </c>
      <c r="D21" s="153">
        <f>Bestelformulier!D32</f>
        <v>0</v>
      </c>
      <c r="E21" s="156">
        <f t="shared" si="0"/>
        <v>0</v>
      </c>
      <c r="F21" s="155" t="str">
        <f>IF(ISBLANK(Bestelformulier!C32), "", SUM(C21-F5))</f>
        <v/>
      </c>
      <c r="G21" s="155" t="str">
        <f>IF(ISBLANK(Bestelformulier!D32), "", SUM(D21-G5))</f>
        <v/>
      </c>
      <c r="H21" s="155" t="str">
        <f>IF(ISBLANK(Bestelformulier!D32), "", SUM(G21+-2020-3))</f>
        <v/>
      </c>
      <c r="I21" s="169" t="str">
        <f>IF(ISBLANK(Bestelformulier!D32), "", SUM(G21+-1890-3))</f>
        <v/>
      </c>
      <c r="J21" s="43">
        <f>SUM(B21*J5)</f>
        <v>0</v>
      </c>
      <c r="K21" s="42" t="str">
        <f>IF(ISBLANK(Bestelformulier!C32), "", SUM(C21+J4))</f>
        <v/>
      </c>
      <c r="L21" s="134" t="str">
        <f>IF(ISBLANK(Bestelformulier!D32), "", SUM(D21+J4))</f>
        <v/>
      </c>
      <c r="M21" s="63">
        <f>SUM(E21*M5)</f>
        <v>0</v>
      </c>
      <c r="N21" s="44" t="str">
        <f>IF(ISBLANK(Bestelformulier!C32), "", SUM(C21+M4))</f>
        <v/>
      </c>
      <c r="O21" s="144" t="str">
        <f>IF(ISBLANK(Bestelformulier!D32), "", SUM(D21+M4))</f>
        <v/>
      </c>
      <c r="P21" s="150" t="str">
        <f>IF(ISBLANK(Bestelformulier!C32), "", SUM(C21-67))</f>
        <v/>
      </c>
      <c r="Q21" s="147" t="str">
        <f>IF(ISBLANK(Bestelformulier!D32), "", SUM(D21+Q5))</f>
        <v/>
      </c>
      <c r="R21" s="67">
        <f>Bestelformulier!G32</f>
        <v>0</v>
      </c>
    </row>
    <row r="22" spans="1:18" ht="27.95" customHeight="1" thickBot="1" x14ac:dyDescent="0.3">
      <c r="A22" s="123">
        <v>17</v>
      </c>
      <c r="B22" s="127">
        <f>Bestelformulier!B33</f>
        <v>0</v>
      </c>
      <c r="C22" s="210">
        <f>Bestelformulier!C33</f>
        <v>0</v>
      </c>
      <c r="D22" s="154">
        <f>Bestelformulier!D33</f>
        <v>0</v>
      </c>
      <c r="E22" s="157">
        <f t="shared" si="0"/>
        <v>0</v>
      </c>
      <c r="F22" s="158" t="str">
        <f>IF(ISBLANK(Bestelformulier!C33), "", SUM(C22-F5))</f>
        <v/>
      </c>
      <c r="G22" s="158" t="str">
        <f>IF(ISBLANK(Bestelformulier!D33), "", SUM(D22-G5))</f>
        <v/>
      </c>
      <c r="H22" s="158" t="str">
        <f>IF(ISBLANK(Bestelformulier!D33), "", SUM(G22+-2020-3))</f>
        <v/>
      </c>
      <c r="I22" s="170" t="str">
        <f>IF(ISBLANK(Bestelformulier!D33), "", SUM(G22+-1890-3))</f>
        <v/>
      </c>
      <c r="J22" s="45">
        <f>SUM(B22*J5)</f>
        <v>0</v>
      </c>
      <c r="K22" s="135" t="str">
        <f>IF(ISBLANK(Bestelformulier!C33), "", SUM(C22+J4))</f>
        <v/>
      </c>
      <c r="L22" s="136" t="str">
        <f>IF(ISBLANK(Bestelformulier!D33), "", SUM(D22+J4))</f>
        <v/>
      </c>
      <c r="M22" s="64">
        <f>SUM(E22*M5)</f>
        <v>0</v>
      </c>
      <c r="N22" s="65" t="str">
        <f>IF(ISBLANK(Bestelformulier!C33), "", SUM(C22+M4))</f>
        <v/>
      </c>
      <c r="O22" s="145" t="str">
        <f>IF(ISBLANK(Bestelformulier!D33), "", SUM(D22+M4))</f>
        <v/>
      </c>
      <c r="P22" s="151" t="str">
        <f>IF(ISBLANK(Bestelformulier!C33), "", SUM(C22-67))</f>
        <v/>
      </c>
      <c r="Q22" s="148" t="str">
        <f>IF(ISBLANK(Bestelformulier!D33), "", SUM(D22+Q5))</f>
        <v/>
      </c>
      <c r="R22" s="211">
        <f>Bestelformulier!G33</f>
        <v>0</v>
      </c>
    </row>
    <row r="23" spans="1:18" ht="19.5" thickBot="1" x14ac:dyDescent="0.35">
      <c r="B23" s="36">
        <f>SUM(B6:B22)</f>
        <v>0</v>
      </c>
      <c r="E23" s="37">
        <f>SUM(E6:E22)</f>
        <v>0</v>
      </c>
      <c r="J23" s="38">
        <f>SUM(J6:J22)</f>
        <v>0</v>
      </c>
      <c r="M23" s="205">
        <f>SUM(M6:M22)</f>
        <v>0</v>
      </c>
    </row>
    <row r="26" spans="1:18" ht="15" customHeight="1" x14ac:dyDescent="0.25"/>
    <row r="27" spans="1:18" ht="24" customHeight="1" thickBot="1" x14ac:dyDescent="0.4">
      <c r="F27" s="325" t="s">
        <v>45</v>
      </c>
      <c r="G27" s="325"/>
      <c r="H27" s="325"/>
      <c r="I27" s="325"/>
      <c r="J27" s="325"/>
      <c r="K27" s="325"/>
      <c r="L27" s="325"/>
    </row>
    <row r="28" spans="1:18" ht="24" thickBot="1" x14ac:dyDescent="0.4">
      <c r="F28" s="325" t="s">
        <v>46</v>
      </c>
      <c r="G28" s="325"/>
      <c r="H28" s="325"/>
      <c r="I28" s="325"/>
      <c r="J28" s="325"/>
      <c r="K28" s="325"/>
      <c r="L28" s="325"/>
      <c r="R28" s="168" t="s">
        <v>125</v>
      </c>
    </row>
  </sheetData>
  <sheetProtection algorithmName="SHA-512" hashValue="KwGQbsWMbrlPXA04icpjCipXUBQlVKD35jsHiTIZpPI+zouQkbW3uOIsrfcqdR7+7JTTfskX+lqfqASOw3WjxQ==" saltValue="rO2wTEu7RcWwbiTv/1Aq1Q==" spinCount="100000" sheet="1" objects="1" scenarios="1" selectLockedCells="1"/>
  <mergeCells count="10">
    <mergeCell ref="J1:Q2"/>
    <mergeCell ref="A3:D3"/>
    <mergeCell ref="M3:O3"/>
    <mergeCell ref="F28:L28"/>
    <mergeCell ref="J3:L3"/>
    <mergeCell ref="F27:L27"/>
    <mergeCell ref="E3:I3"/>
    <mergeCell ref="K4:L4"/>
    <mergeCell ref="H4:H5"/>
    <mergeCell ref="I4:I5"/>
  </mergeCells>
  <conditionalFormatting sqref="B6:D22">
    <cfRule type="containsBlanks" dxfId="8" priority="5">
      <formula>LEN(TRIM(B6))=0</formula>
    </cfRule>
  </conditionalFormatting>
  <pageMargins left="0.31496062992125984" right="0.43307086614173229" top="0.74803149606299213" bottom="0.6692913385826772" header="0.51181102362204722" footer="0.51181102362204722"/>
  <pageSetup paperSize="9"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2C5CB67-71C1-4F54-B8D2-58388D9AE54B}">
            <xm:f>Bestelformulier!$E17="Blok Rw 43 54mm"</xm:f>
            <x14:dxf>
              <fill>
                <patternFill>
                  <bgColor theme="2" tint="-0.499984740745262"/>
                </patternFill>
              </fill>
            </x14:dxf>
          </x14:cfRule>
          <xm:sqref>B6:D22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0706-676E-4182-8883-C6B572C4CB22}">
  <sheetPr codeName="Blad3">
    <tabColor rgb="FFFF8B8B"/>
    <pageSetUpPr fitToPage="1"/>
  </sheetPr>
  <dimension ref="A1:R28"/>
  <sheetViews>
    <sheetView showZeros="0" zoomScale="85" zoomScaleNormal="85" workbookViewId="0">
      <selection activeCell="P35" sqref="P35"/>
    </sheetView>
  </sheetViews>
  <sheetFormatPr defaultRowHeight="15" x14ac:dyDescent="0.25"/>
  <cols>
    <col min="1" max="1" width="6.42578125" customWidth="1"/>
    <col min="2" max="2" width="10.7109375" customWidth="1"/>
    <col min="3" max="4" width="15.7109375" customWidth="1"/>
    <col min="5" max="5" width="10.7109375" customWidth="1"/>
    <col min="6" max="8" width="15.7109375" customWidth="1"/>
    <col min="9" max="9" width="5.42578125" customWidth="1"/>
    <col min="10" max="10" width="10.7109375" customWidth="1"/>
    <col min="11" max="12" width="15.7109375" customWidth="1"/>
    <col min="13" max="13" width="10.7109375" customWidth="1"/>
    <col min="14" max="15" width="15.7109375" customWidth="1"/>
    <col min="16" max="17" width="18.28515625" customWidth="1"/>
    <col min="18" max="18" width="40" customWidth="1"/>
  </cols>
  <sheetData>
    <row r="1" spans="1:18" ht="18.75" x14ac:dyDescent="0.3">
      <c r="E1" s="5"/>
      <c r="F1" s="5"/>
      <c r="G1" s="5"/>
      <c r="H1" s="5"/>
      <c r="I1" s="5"/>
      <c r="J1" s="350" t="s">
        <v>79</v>
      </c>
      <c r="K1" s="351"/>
      <c r="L1" s="351"/>
      <c r="M1" s="351"/>
      <c r="N1" s="351"/>
      <c r="O1" s="351"/>
      <c r="P1" s="351"/>
      <c r="Q1" s="352"/>
    </row>
    <row r="2" spans="1:18" ht="15.75" thickBot="1" x14ac:dyDescent="0.3">
      <c r="J2" s="353"/>
      <c r="K2" s="354"/>
      <c r="L2" s="354"/>
      <c r="M2" s="355"/>
      <c r="N2" s="355"/>
      <c r="O2" s="355"/>
      <c r="P2" s="354"/>
      <c r="Q2" s="356"/>
    </row>
    <row r="3" spans="1:18" ht="25.5" customHeight="1" thickBot="1" x14ac:dyDescent="0.3">
      <c r="A3" s="320" t="s">
        <v>76</v>
      </c>
      <c r="B3" s="321"/>
      <c r="C3" s="321"/>
      <c r="D3" s="357"/>
      <c r="E3" s="329" t="s">
        <v>47</v>
      </c>
      <c r="F3" s="330"/>
      <c r="G3" s="331"/>
      <c r="H3" s="209"/>
      <c r="I3" s="82"/>
      <c r="J3" s="326" t="s">
        <v>36</v>
      </c>
      <c r="K3" s="327"/>
      <c r="L3" s="328"/>
      <c r="M3" s="323" t="s">
        <v>37</v>
      </c>
      <c r="N3" s="323"/>
      <c r="O3" s="324"/>
      <c r="P3" s="83" t="s">
        <v>74</v>
      </c>
      <c r="Q3" s="84" t="s">
        <v>75</v>
      </c>
      <c r="R3" s="78" t="s">
        <v>77</v>
      </c>
    </row>
    <row r="4" spans="1:18" ht="25.5" customHeight="1" thickBot="1" x14ac:dyDescent="0.35">
      <c r="A4" s="74"/>
      <c r="B4" s="75"/>
      <c r="C4" s="75"/>
      <c r="D4" s="76"/>
      <c r="E4" s="34"/>
      <c r="F4" s="46" t="s">
        <v>48</v>
      </c>
      <c r="G4" s="35" t="s">
        <v>49</v>
      </c>
      <c r="H4" s="334" t="s">
        <v>118</v>
      </c>
      <c r="I4" s="39" t="s">
        <v>40</v>
      </c>
      <c r="J4" s="338" t="s">
        <v>50</v>
      </c>
      <c r="K4" s="339"/>
      <c r="L4" s="340"/>
      <c r="M4" s="6">
        <v>24</v>
      </c>
      <c r="N4" s="6"/>
      <c r="O4" s="7"/>
      <c r="P4" s="51" t="s">
        <v>51</v>
      </c>
      <c r="Q4" s="10" t="s">
        <v>52</v>
      </c>
      <c r="R4" s="77"/>
    </row>
    <row r="5" spans="1:18" ht="25.5" customHeight="1" thickBot="1" x14ac:dyDescent="0.35">
      <c r="A5" s="12" t="s">
        <v>43</v>
      </c>
      <c r="B5" s="23" t="s">
        <v>4</v>
      </c>
      <c r="C5" s="8" t="s">
        <v>6</v>
      </c>
      <c r="D5" s="9" t="s">
        <v>44</v>
      </c>
      <c r="E5" s="193" t="s">
        <v>4</v>
      </c>
      <c r="F5" s="193">
        <v>96</v>
      </c>
      <c r="G5" s="193">
        <v>132</v>
      </c>
      <c r="H5" s="358"/>
      <c r="I5" s="208">
        <v>14</v>
      </c>
      <c r="J5" s="94">
        <v>2</v>
      </c>
      <c r="K5" s="94" t="s">
        <v>6</v>
      </c>
      <c r="L5" s="94" t="s">
        <v>44</v>
      </c>
      <c r="M5" s="101">
        <v>2</v>
      </c>
      <c r="N5" s="95" t="s">
        <v>6</v>
      </c>
      <c r="O5" s="95" t="s">
        <v>44</v>
      </c>
      <c r="P5" s="96"/>
      <c r="Q5" s="97">
        <v>7</v>
      </c>
      <c r="R5" s="98"/>
    </row>
    <row r="6" spans="1:18" ht="25.5" customHeight="1" x14ac:dyDescent="0.4">
      <c r="A6" s="105">
        <v>1</v>
      </c>
      <c r="B6" s="108">
        <f>Bestelformulier!B17</f>
        <v>0</v>
      </c>
      <c r="C6" s="109">
        <f>Bestelformulier!C17</f>
        <v>0</v>
      </c>
      <c r="D6" s="190">
        <f>Bestelformulier!D17</f>
        <v>0</v>
      </c>
      <c r="E6" s="197">
        <f xml:space="preserve"> B6</f>
        <v>0</v>
      </c>
      <c r="F6" s="198" t="str">
        <f>IF(ISBLANK(Bestelformulier!C17), "", SUM(C6-F5))</f>
        <v/>
      </c>
      <c r="G6" s="198" t="str">
        <f>IF(ISBLANK(Bestelformulier!D17), "", SUM(D6-G5))</f>
        <v/>
      </c>
      <c r="H6" s="199" t="str">
        <f>IF(ISBLANK(Bestelformulier!D17), "", SUM(G6+-2020-3))</f>
        <v/>
      </c>
      <c r="I6" s="206"/>
      <c r="J6" s="52">
        <f>SUM(B6*J5)</f>
        <v>0</v>
      </c>
      <c r="K6" s="53" t="str">
        <f>IF(ISBLANK(Bestelformulier!C17), "", SUM(C6+I5))</f>
        <v/>
      </c>
      <c r="L6" s="54" t="str">
        <f>IF(ISBLANK(Bestelformulier!D17), "", SUM(D6+I5))</f>
        <v/>
      </c>
      <c r="M6" s="55">
        <f>SUM(E6*M5)</f>
        <v>0</v>
      </c>
      <c r="N6" s="56" t="str">
        <f>IF(ISBLANK(Bestelformulier!C17), "", SUM(C6+M4))</f>
        <v/>
      </c>
      <c r="O6" s="113" t="str">
        <f>IF(ISBLANK(Bestelformulier!D17), "", SUM(D6+M4))</f>
        <v/>
      </c>
      <c r="P6" s="117" t="str">
        <f>IF(ISBLANK(Bestelformulier!C17), "", SUM(F6+1))</f>
        <v/>
      </c>
      <c r="Q6" s="120" t="str">
        <f>IF(ISBLANK(Bestelformulier!D17), "", SUM(D6+Q5))</f>
        <v/>
      </c>
      <c r="R6" s="59">
        <f>Bestelformulier!G17</f>
        <v>0</v>
      </c>
    </row>
    <row r="7" spans="1:18" ht="25.5" customHeight="1" x14ac:dyDescent="0.4">
      <c r="A7" s="106">
        <v>2</v>
      </c>
      <c r="B7" s="110">
        <f>Bestelformulier!B18</f>
        <v>0</v>
      </c>
      <c r="C7" s="48">
        <f>Bestelformulier!C18</f>
        <v>0</v>
      </c>
      <c r="D7" s="191">
        <f>Bestelformulier!D18</f>
        <v>0</v>
      </c>
      <c r="E7" s="200">
        <f t="shared" ref="E7:E22" si="0" xml:space="preserve"> B7</f>
        <v>0</v>
      </c>
      <c r="F7" s="194" t="str">
        <f>IF(ISBLANK(Bestelformulier!C18), "", SUM(C7-F5))</f>
        <v/>
      </c>
      <c r="G7" s="194" t="str">
        <f>IF(ISBLANK(Bestelformulier!D18), "", SUM(D7-G5))</f>
        <v/>
      </c>
      <c r="H7" s="201" t="str">
        <f>IF(ISBLANK(Bestelformulier!D18), "", SUM(G7+-2020-3))</f>
        <v/>
      </c>
      <c r="I7" s="195"/>
      <c r="J7" s="49">
        <f>SUM(B7*J5)</f>
        <v>0</v>
      </c>
      <c r="K7" s="99" t="str">
        <f>IF(ISBLANK(Bestelformulier!C18), "", SUM(C7+I5))</f>
        <v/>
      </c>
      <c r="L7" s="102" t="str">
        <f>IF(ISBLANK(Bestelformulier!D18), "", SUM(D7+I5))</f>
        <v/>
      </c>
      <c r="M7" s="57">
        <f>SUM(E7*M5)</f>
        <v>0</v>
      </c>
      <c r="N7" s="100" t="str">
        <f>IF(ISBLANK(Bestelformulier!C18), "", SUM(C7+M4))</f>
        <v/>
      </c>
      <c r="O7" s="114" t="str">
        <f>IF(ISBLANK(Bestelformulier!D18), "", SUM(D7+M4))</f>
        <v/>
      </c>
      <c r="P7" s="118" t="str">
        <f>IF(ISBLANK(Bestelformulier!C18), "", SUM(F7+1))</f>
        <v/>
      </c>
      <c r="Q7" s="121" t="str">
        <f>IF(ISBLANK(Bestelformulier!D18), "", SUM(D7+Q5))</f>
        <v/>
      </c>
      <c r="R7" s="60">
        <f>Bestelformulier!G18</f>
        <v>0</v>
      </c>
    </row>
    <row r="8" spans="1:18" ht="25.5" customHeight="1" x14ac:dyDescent="0.4">
      <c r="A8" s="106">
        <v>3</v>
      </c>
      <c r="B8" s="110">
        <f>Bestelformulier!B19</f>
        <v>0</v>
      </c>
      <c r="C8" s="48">
        <f>Bestelformulier!C19</f>
        <v>0</v>
      </c>
      <c r="D8" s="191">
        <f>Bestelformulier!D19</f>
        <v>0</v>
      </c>
      <c r="E8" s="200">
        <f t="shared" si="0"/>
        <v>0</v>
      </c>
      <c r="F8" s="194" t="str">
        <f>IF(ISBLANK(Bestelformulier!C19), "", SUM(C8-F5))</f>
        <v/>
      </c>
      <c r="G8" s="194" t="str">
        <f>IF(ISBLANK(Bestelformulier!D19), "", SUM(D8-G5))</f>
        <v/>
      </c>
      <c r="H8" s="201" t="str">
        <f>IF(ISBLANK(Bestelformulier!D19), "", SUM(G8+-2020-3))</f>
        <v/>
      </c>
      <c r="I8" s="195"/>
      <c r="J8" s="49">
        <f>SUM(B8*J5)</f>
        <v>0</v>
      </c>
      <c r="K8" s="99" t="str">
        <f>IF(ISBLANK(Bestelformulier!C19), "", SUM(C8+I5))</f>
        <v/>
      </c>
      <c r="L8" s="102" t="str">
        <f>IF(ISBLANK(Bestelformulier!D19), "", SUM(D8+I5))</f>
        <v/>
      </c>
      <c r="M8" s="57">
        <f>SUM(E8*M5)</f>
        <v>0</v>
      </c>
      <c r="N8" s="100" t="str">
        <f>IF(ISBLANK(Bestelformulier!C19), "", SUM(C8+M4))</f>
        <v/>
      </c>
      <c r="O8" s="114" t="str">
        <f>IF(ISBLANK(Bestelformulier!D19), "", SUM(D8+M4))</f>
        <v/>
      </c>
      <c r="P8" s="118" t="str">
        <f>IF(ISBLANK(Bestelformulier!C19), "", SUM(F8+1))</f>
        <v/>
      </c>
      <c r="Q8" s="121" t="str">
        <f>IF(ISBLANK(Bestelformulier!D19), "", SUM(D8+Q5))</f>
        <v/>
      </c>
      <c r="R8" s="60">
        <f>Bestelformulier!G19</f>
        <v>0</v>
      </c>
    </row>
    <row r="9" spans="1:18" ht="25.5" customHeight="1" x14ac:dyDescent="0.4">
      <c r="A9" s="106">
        <v>4</v>
      </c>
      <c r="B9" s="110">
        <f>Bestelformulier!B20</f>
        <v>0</v>
      </c>
      <c r="C9" s="48">
        <f>Bestelformulier!C20</f>
        <v>0</v>
      </c>
      <c r="D9" s="191">
        <f>Bestelformulier!D20</f>
        <v>0</v>
      </c>
      <c r="E9" s="200">
        <f t="shared" si="0"/>
        <v>0</v>
      </c>
      <c r="F9" s="194" t="str">
        <f>IF(ISBLANK(Bestelformulier!C20), "", SUM(C9-F5))</f>
        <v/>
      </c>
      <c r="G9" s="194" t="str">
        <f>IF(ISBLANK(Bestelformulier!D20), "", SUM(D9-G5))</f>
        <v/>
      </c>
      <c r="H9" s="201" t="str">
        <f>IF(ISBLANK(Bestelformulier!D20), "", SUM(G9+-2020-3))</f>
        <v/>
      </c>
      <c r="I9" s="195"/>
      <c r="J9" s="49">
        <f>SUM(B9*J5)</f>
        <v>0</v>
      </c>
      <c r="K9" s="99" t="str">
        <f>IF(ISBLANK(Bestelformulier!C20), "", SUM(C9+I5))</f>
        <v/>
      </c>
      <c r="L9" s="102" t="str">
        <f>IF(ISBLANK(Bestelformulier!D20), "", SUM(D9+I5))</f>
        <v/>
      </c>
      <c r="M9" s="57">
        <f>SUM(E9*M5)</f>
        <v>0</v>
      </c>
      <c r="N9" s="100" t="str">
        <f>IF(ISBLANK(Bestelformulier!C20), "", SUM(C9+M4))</f>
        <v/>
      </c>
      <c r="O9" s="114" t="str">
        <f>IF(ISBLANK(Bestelformulier!D20), "", SUM(D9+M4))</f>
        <v/>
      </c>
      <c r="P9" s="118" t="str">
        <f>IF(ISBLANK(Bestelformulier!C20), "", SUM(F9+1))</f>
        <v/>
      </c>
      <c r="Q9" s="121" t="str">
        <f>IF(ISBLANK(Bestelformulier!D20), "", SUM(D9+Q5))</f>
        <v/>
      </c>
      <c r="R9" s="60">
        <f>Bestelformulier!G20</f>
        <v>0</v>
      </c>
    </row>
    <row r="10" spans="1:18" ht="25.5" customHeight="1" x14ac:dyDescent="0.4">
      <c r="A10" s="106">
        <v>5</v>
      </c>
      <c r="B10" s="110">
        <f>Bestelformulier!B21</f>
        <v>0</v>
      </c>
      <c r="C10" s="48">
        <f>Bestelformulier!C21</f>
        <v>0</v>
      </c>
      <c r="D10" s="191">
        <f>Bestelformulier!D21</f>
        <v>0</v>
      </c>
      <c r="E10" s="200">
        <f t="shared" si="0"/>
        <v>0</v>
      </c>
      <c r="F10" s="194" t="str">
        <f>IF(ISBLANK(Bestelformulier!C21), "", SUM(C10-F5))</f>
        <v/>
      </c>
      <c r="G10" s="194" t="str">
        <f>IF(ISBLANK(Bestelformulier!D21), "", SUM(D10-G5))</f>
        <v/>
      </c>
      <c r="H10" s="201" t="str">
        <f>IF(ISBLANK(Bestelformulier!D21), "", SUM(G10+-2020-3))</f>
        <v/>
      </c>
      <c r="I10" s="195"/>
      <c r="J10" s="49">
        <f>SUM(B10*J5)</f>
        <v>0</v>
      </c>
      <c r="K10" s="99" t="str">
        <f>IF(ISBLANK(Bestelformulier!C21), "", SUM(C10+I5))</f>
        <v/>
      </c>
      <c r="L10" s="102" t="str">
        <f>IF(ISBLANK(Bestelformulier!D21), "", SUM(D10+I5))</f>
        <v/>
      </c>
      <c r="M10" s="57">
        <f>SUM(E10*M5)</f>
        <v>0</v>
      </c>
      <c r="N10" s="100" t="str">
        <f>IF(ISBLANK(Bestelformulier!C21), "", SUM(C10+M4))</f>
        <v/>
      </c>
      <c r="O10" s="114" t="str">
        <f>IF(ISBLANK(Bestelformulier!D21), "", SUM(D10+M4))</f>
        <v/>
      </c>
      <c r="P10" s="118" t="str">
        <f>IF(ISBLANK(Bestelformulier!C21), "", SUM(F10+1))</f>
        <v/>
      </c>
      <c r="Q10" s="121" t="str">
        <f>IF(ISBLANK(Bestelformulier!D21), "", SUM(D10+Q5))</f>
        <v/>
      </c>
      <c r="R10" s="60">
        <f>Bestelformulier!G21</f>
        <v>0</v>
      </c>
    </row>
    <row r="11" spans="1:18" ht="25.5" customHeight="1" x14ac:dyDescent="0.4">
      <c r="A11" s="106">
        <v>6</v>
      </c>
      <c r="B11" s="110">
        <f>Bestelformulier!B22</f>
        <v>0</v>
      </c>
      <c r="C11" s="48">
        <f>Bestelformulier!C22</f>
        <v>0</v>
      </c>
      <c r="D11" s="191">
        <f>Bestelformulier!D22</f>
        <v>0</v>
      </c>
      <c r="E11" s="200">
        <f t="shared" si="0"/>
        <v>0</v>
      </c>
      <c r="F11" s="194" t="str">
        <f>IF(ISBLANK(Bestelformulier!C22), "", SUM(C11-F5))</f>
        <v/>
      </c>
      <c r="G11" s="194" t="str">
        <f>IF(ISBLANK(Bestelformulier!D22), "", SUM(D11-G5))</f>
        <v/>
      </c>
      <c r="H11" s="201" t="str">
        <f>IF(ISBLANK(Bestelformulier!D22), "", SUM(G11+-2020-3))</f>
        <v/>
      </c>
      <c r="I11" s="195"/>
      <c r="J11" s="49">
        <f>SUM(B11*J5)</f>
        <v>0</v>
      </c>
      <c r="K11" s="99" t="str">
        <f>IF(ISBLANK(Bestelformulier!C22), "", SUM(C11+I5))</f>
        <v/>
      </c>
      <c r="L11" s="102" t="str">
        <f>IF(ISBLANK(Bestelformulier!D22), "", SUM(D11+I5))</f>
        <v/>
      </c>
      <c r="M11" s="57">
        <f>SUM(E11*M5)</f>
        <v>0</v>
      </c>
      <c r="N11" s="100" t="str">
        <f>IF(ISBLANK(Bestelformulier!C22), "", SUM(C11+M4))</f>
        <v/>
      </c>
      <c r="O11" s="114" t="str">
        <f>IF(ISBLANK(Bestelformulier!D22), "", SUM(D11+M4))</f>
        <v/>
      </c>
      <c r="P11" s="118" t="str">
        <f>IF(ISBLANK(Bestelformulier!C22), "", SUM(F11+1))</f>
        <v/>
      </c>
      <c r="Q11" s="121" t="str">
        <f>IF(ISBLANK(Bestelformulier!D22), "", SUM(D11+Q5))</f>
        <v/>
      </c>
      <c r="R11" s="60">
        <f>Bestelformulier!G22</f>
        <v>0</v>
      </c>
    </row>
    <row r="12" spans="1:18" ht="25.5" customHeight="1" x14ac:dyDescent="0.4">
      <c r="A12" s="106">
        <v>7</v>
      </c>
      <c r="B12" s="110">
        <f>Bestelformulier!B23</f>
        <v>0</v>
      </c>
      <c r="C12" s="48">
        <f>Bestelformulier!C23</f>
        <v>0</v>
      </c>
      <c r="D12" s="191">
        <f>Bestelformulier!D23</f>
        <v>0</v>
      </c>
      <c r="E12" s="200">
        <f t="shared" si="0"/>
        <v>0</v>
      </c>
      <c r="F12" s="194" t="str">
        <f>IF(ISBLANK(Bestelformulier!C23), "", SUM(C12-F5))</f>
        <v/>
      </c>
      <c r="G12" s="194" t="str">
        <f>IF(ISBLANK(Bestelformulier!D23), "", SUM(D12-G5))</f>
        <v/>
      </c>
      <c r="H12" s="201" t="str">
        <f>IF(ISBLANK(Bestelformulier!D23), "", SUM(G12+-2020-3))</f>
        <v/>
      </c>
      <c r="I12" s="195"/>
      <c r="J12" s="49">
        <f>SUM(B12*J5)</f>
        <v>0</v>
      </c>
      <c r="K12" s="99" t="str">
        <f>IF(ISBLANK(Bestelformulier!C23), "", SUM(C12+I5))</f>
        <v/>
      </c>
      <c r="L12" s="102" t="str">
        <f>IF(ISBLANK(Bestelformulier!D23), "", SUM(D12+I5))</f>
        <v/>
      </c>
      <c r="M12" s="57">
        <f>SUM(E12*M5)</f>
        <v>0</v>
      </c>
      <c r="N12" s="100" t="str">
        <f>IF(ISBLANK(Bestelformulier!C23), "", SUM(C12+M4))</f>
        <v/>
      </c>
      <c r="O12" s="114" t="str">
        <f>IF(ISBLANK(Bestelformulier!D23), "", SUM(D12+M4))</f>
        <v/>
      </c>
      <c r="P12" s="118" t="str">
        <f>IF(ISBLANK(Bestelformulier!C23), "", SUM(F12+1))</f>
        <v/>
      </c>
      <c r="Q12" s="121" t="str">
        <f>IF(ISBLANK(Bestelformulier!D23), "", SUM(D12+Q5))</f>
        <v/>
      </c>
      <c r="R12" s="60">
        <f>Bestelformulier!G23</f>
        <v>0</v>
      </c>
    </row>
    <row r="13" spans="1:18" ht="25.5" customHeight="1" x14ac:dyDescent="0.4">
      <c r="A13" s="106">
        <v>8</v>
      </c>
      <c r="B13" s="110">
        <f>Bestelformulier!B24</f>
        <v>0</v>
      </c>
      <c r="C13" s="48">
        <f>Bestelformulier!C24</f>
        <v>0</v>
      </c>
      <c r="D13" s="191">
        <f>Bestelformulier!D24</f>
        <v>0</v>
      </c>
      <c r="E13" s="200">
        <f t="shared" si="0"/>
        <v>0</v>
      </c>
      <c r="F13" s="194" t="str">
        <f>IF(ISBLANK(Bestelformulier!C24), "", SUM(C13-F5))</f>
        <v/>
      </c>
      <c r="G13" s="194" t="str">
        <f>IF(ISBLANK(Bestelformulier!D24), "", SUM(D13-G5))</f>
        <v/>
      </c>
      <c r="H13" s="201" t="str">
        <f>IF(ISBLANK(Bestelformulier!D24), "", SUM(G13+-2020-3))</f>
        <v/>
      </c>
      <c r="I13" s="195"/>
      <c r="J13" s="49">
        <f>SUM(B13*J5)</f>
        <v>0</v>
      </c>
      <c r="K13" s="99" t="str">
        <f>IF(ISBLANK(Bestelformulier!C24), "", SUM(C13+I5))</f>
        <v/>
      </c>
      <c r="L13" s="102" t="str">
        <f>IF(ISBLANK(Bestelformulier!D24), "", SUM(D13+I5))</f>
        <v/>
      </c>
      <c r="M13" s="57">
        <f>SUM(E13*M5)</f>
        <v>0</v>
      </c>
      <c r="N13" s="100" t="str">
        <f>IF(ISBLANK(Bestelformulier!C24), "", SUM(C13+M4))</f>
        <v/>
      </c>
      <c r="O13" s="114" t="str">
        <f>IF(ISBLANK(Bestelformulier!D24), "", SUM(D13+M4))</f>
        <v/>
      </c>
      <c r="P13" s="118" t="str">
        <f>IF(ISBLANK(Bestelformulier!C24), "", SUM(F13+1))</f>
        <v/>
      </c>
      <c r="Q13" s="121" t="str">
        <f>IF(ISBLANK(Bestelformulier!D24), "", SUM(D13+Q5))</f>
        <v/>
      </c>
      <c r="R13" s="60">
        <f>Bestelformulier!G24</f>
        <v>0</v>
      </c>
    </row>
    <row r="14" spans="1:18" ht="25.5" customHeight="1" x14ac:dyDescent="0.4">
      <c r="A14" s="106">
        <v>9</v>
      </c>
      <c r="B14" s="110">
        <f>Bestelformulier!B25</f>
        <v>0</v>
      </c>
      <c r="C14" s="48">
        <f>Bestelformulier!C25</f>
        <v>0</v>
      </c>
      <c r="D14" s="191">
        <f>Bestelformulier!D25</f>
        <v>0</v>
      </c>
      <c r="E14" s="200">
        <f t="shared" si="0"/>
        <v>0</v>
      </c>
      <c r="F14" s="194" t="str">
        <f>IF(ISBLANK(Bestelformulier!C25), "", SUM(C14-F5))</f>
        <v/>
      </c>
      <c r="G14" s="194" t="str">
        <f>IF(ISBLANK(Bestelformulier!D25), "", SUM(D14-G5))</f>
        <v/>
      </c>
      <c r="H14" s="201" t="str">
        <f>IF(ISBLANK(Bestelformulier!D25), "", SUM(G14+-2020-3))</f>
        <v/>
      </c>
      <c r="I14" s="195"/>
      <c r="J14" s="49">
        <f>SUM(B14*J5)</f>
        <v>0</v>
      </c>
      <c r="K14" s="99" t="str">
        <f>IF(ISBLANK(Bestelformulier!C25), "", SUM(C14+I5))</f>
        <v/>
      </c>
      <c r="L14" s="102" t="str">
        <f>IF(ISBLANK(Bestelformulier!D25), "", SUM(D14+I5))</f>
        <v/>
      </c>
      <c r="M14" s="57">
        <f>SUM(E14*M5)</f>
        <v>0</v>
      </c>
      <c r="N14" s="100" t="str">
        <f>IF(ISBLANK(Bestelformulier!C25), "", SUM(C14+M4))</f>
        <v/>
      </c>
      <c r="O14" s="114" t="str">
        <f>IF(ISBLANK(Bestelformulier!D25), "", SUM(D14+M4))</f>
        <v/>
      </c>
      <c r="P14" s="118" t="str">
        <f>IF(ISBLANK(Bestelformulier!C25), "", SUM(F14+1))</f>
        <v/>
      </c>
      <c r="Q14" s="121" t="str">
        <f>IF(ISBLANK(Bestelformulier!D25), "", SUM(D14+Q5))</f>
        <v/>
      </c>
      <c r="R14" s="60">
        <f>Bestelformulier!G25</f>
        <v>0</v>
      </c>
    </row>
    <row r="15" spans="1:18" ht="25.5" customHeight="1" x14ac:dyDescent="0.4">
      <c r="A15" s="106">
        <v>10</v>
      </c>
      <c r="B15" s="110">
        <f>Bestelformulier!B26</f>
        <v>0</v>
      </c>
      <c r="C15" s="48">
        <f>Bestelformulier!C26</f>
        <v>0</v>
      </c>
      <c r="D15" s="191">
        <f>Bestelformulier!D26</f>
        <v>0</v>
      </c>
      <c r="E15" s="200">
        <f t="shared" si="0"/>
        <v>0</v>
      </c>
      <c r="F15" s="194" t="str">
        <f>IF(ISBLANK(Bestelformulier!C26), "", SUM(C15-F5))</f>
        <v/>
      </c>
      <c r="G15" s="194" t="str">
        <f>IF(ISBLANK(Bestelformulier!D26), "", SUM(D15-G5))</f>
        <v/>
      </c>
      <c r="H15" s="201" t="str">
        <f>IF(ISBLANK(Bestelformulier!D26), "", SUM(G15+-2020-3))</f>
        <v/>
      </c>
      <c r="I15" s="195"/>
      <c r="J15" s="49">
        <f>SUM(B15*J5)</f>
        <v>0</v>
      </c>
      <c r="K15" s="99" t="str">
        <f>IF(ISBLANK(Bestelformulier!C26), "", SUM(C15+I5))</f>
        <v/>
      </c>
      <c r="L15" s="102" t="str">
        <f>IF(ISBLANK(Bestelformulier!D26), "", SUM(D15+I5))</f>
        <v/>
      </c>
      <c r="M15" s="57">
        <f>SUM(E15*M5)</f>
        <v>0</v>
      </c>
      <c r="N15" s="100" t="str">
        <f>IF(ISBLANK(Bestelformulier!C26), "", SUM(C15+M4))</f>
        <v/>
      </c>
      <c r="O15" s="114" t="str">
        <f>IF(ISBLANK(Bestelformulier!D26), "", SUM(D15+M4))</f>
        <v/>
      </c>
      <c r="P15" s="118" t="str">
        <f>IF(ISBLANK(Bestelformulier!C26), "", SUM(F15+1))</f>
        <v/>
      </c>
      <c r="Q15" s="121" t="str">
        <f>IF(ISBLANK(Bestelformulier!D26), "", SUM(D15+Q5))</f>
        <v/>
      </c>
      <c r="R15" s="60">
        <f>Bestelformulier!G26</f>
        <v>0</v>
      </c>
    </row>
    <row r="16" spans="1:18" ht="25.5" customHeight="1" x14ac:dyDescent="0.4">
      <c r="A16" s="106">
        <v>11</v>
      </c>
      <c r="B16" s="110">
        <f>Bestelformulier!B27</f>
        <v>0</v>
      </c>
      <c r="C16" s="48">
        <f>Bestelformulier!C27</f>
        <v>0</v>
      </c>
      <c r="D16" s="191">
        <f>Bestelformulier!D27</f>
        <v>0</v>
      </c>
      <c r="E16" s="200">
        <f t="shared" si="0"/>
        <v>0</v>
      </c>
      <c r="F16" s="194" t="str">
        <f>IF(ISBLANK(Bestelformulier!C27), "", SUM(C16-F5))</f>
        <v/>
      </c>
      <c r="G16" s="194" t="str">
        <f>IF(ISBLANK(Bestelformulier!D27), "", SUM(D16-G5))</f>
        <v/>
      </c>
      <c r="H16" s="201" t="str">
        <f>IF(ISBLANK(Bestelformulier!D27), "", SUM(G16+-2020-3))</f>
        <v/>
      </c>
      <c r="I16" s="195"/>
      <c r="J16" s="49">
        <f>SUM(B16*J5)</f>
        <v>0</v>
      </c>
      <c r="K16" s="99" t="str">
        <f>IF(ISBLANK(Bestelformulier!C27), "", SUM(C16+I5))</f>
        <v/>
      </c>
      <c r="L16" s="102" t="str">
        <f>IF(ISBLANK(Bestelformulier!D27), "", SUM(D16+I5))</f>
        <v/>
      </c>
      <c r="M16" s="57">
        <f>SUM(E16*M5)</f>
        <v>0</v>
      </c>
      <c r="N16" s="100" t="str">
        <f>IF(ISBLANK(Bestelformulier!C27), "", SUM(C16+M4))</f>
        <v/>
      </c>
      <c r="O16" s="114" t="str">
        <f>IF(ISBLANK(Bestelformulier!D27), "", SUM(D16+M4))</f>
        <v/>
      </c>
      <c r="P16" s="118" t="str">
        <f>IF(ISBLANK(Bestelformulier!C27), "", SUM(F16+1))</f>
        <v/>
      </c>
      <c r="Q16" s="121" t="str">
        <f>IF(ISBLANK(Bestelformulier!D27), "", SUM(D16+Q5))</f>
        <v/>
      </c>
      <c r="R16" s="60">
        <f>Bestelformulier!G27</f>
        <v>0</v>
      </c>
    </row>
    <row r="17" spans="1:18" ht="25.5" customHeight="1" x14ac:dyDescent="0.4">
      <c r="A17" s="106">
        <v>12</v>
      </c>
      <c r="B17" s="110">
        <f>Bestelformulier!B28</f>
        <v>0</v>
      </c>
      <c r="C17" s="48">
        <f>Bestelformulier!C28</f>
        <v>0</v>
      </c>
      <c r="D17" s="191">
        <f>Bestelformulier!D28</f>
        <v>0</v>
      </c>
      <c r="E17" s="200">
        <f t="shared" si="0"/>
        <v>0</v>
      </c>
      <c r="F17" s="194" t="str">
        <f>IF(ISBLANK(Bestelformulier!C28), "", SUM(C17-F5))</f>
        <v/>
      </c>
      <c r="G17" s="194" t="str">
        <f>IF(ISBLANK(Bestelformulier!D28), "", SUM(D17-G5))</f>
        <v/>
      </c>
      <c r="H17" s="201" t="str">
        <f>IF(ISBLANK(Bestelformulier!D28), "", SUM(G17+-2020-3))</f>
        <v/>
      </c>
      <c r="I17" s="195"/>
      <c r="J17" s="49">
        <f>SUM(B17*J5)</f>
        <v>0</v>
      </c>
      <c r="K17" s="99" t="str">
        <f>IF(ISBLANK(Bestelformulier!C28), "", SUM(C17+I5))</f>
        <v/>
      </c>
      <c r="L17" s="102" t="str">
        <f>IF(ISBLANK(Bestelformulier!D28), "", SUM(D17+I5))</f>
        <v/>
      </c>
      <c r="M17" s="57">
        <f>SUM(E17*M5)</f>
        <v>0</v>
      </c>
      <c r="N17" s="100" t="str">
        <f>IF(ISBLANK(Bestelformulier!C28), "", SUM(C17+M4))</f>
        <v/>
      </c>
      <c r="O17" s="114" t="str">
        <f>IF(ISBLANK(Bestelformulier!D28), "", SUM(D17+M4))</f>
        <v/>
      </c>
      <c r="P17" s="118" t="str">
        <f>IF(ISBLANK(Bestelformulier!C28), "", SUM(F17+1))</f>
        <v/>
      </c>
      <c r="Q17" s="121" t="str">
        <f>IF(ISBLANK(Bestelformulier!D28), "", SUM(D17+Q5))</f>
        <v/>
      </c>
      <c r="R17" s="60">
        <f>Bestelformulier!G28</f>
        <v>0</v>
      </c>
    </row>
    <row r="18" spans="1:18" ht="25.5" customHeight="1" x14ac:dyDescent="0.4">
      <c r="A18" s="106">
        <v>13</v>
      </c>
      <c r="B18" s="110">
        <f>Bestelformulier!B29</f>
        <v>0</v>
      </c>
      <c r="C18" s="48">
        <f>Bestelformulier!C29</f>
        <v>0</v>
      </c>
      <c r="D18" s="191">
        <f>Bestelformulier!D29</f>
        <v>0</v>
      </c>
      <c r="E18" s="200">
        <f t="shared" si="0"/>
        <v>0</v>
      </c>
      <c r="F18" s="194" t="str">
        <f>IF(ISBLANK(Bestelformulier!C29), "", SUM(C18-F5))</f>
        <v/>
      </c>
      <c r="G18" s="194" t="str">
        <f>IF(ISBLANK(Bestelformulier!D29), "", SUM(D18-G5))</f>
        <v/>
      </c>
      <c r="H18" s="201" t="str">
        <f>IF(ISBLANK(Bestelformulier!D29), "", SUM(G18+-2020-3))</f>
        <v/>
      </c>
      <c r="I18" s="195"/>
      <c r="J18" s="49">
        <f>SUM(B18*J6)</f>
        <v>0</v>
      </c>
      <c r="K18" s="99" t="str">
        <f>IF(ISBLANK(Bestelformulier!C29), "", SUM(C18+I5))</f>
        <v/>
      </c>
      <c r="L18" s="102" t="str">
        <f>IF(ISBLANK(Bestelformulier!D29), "", SUM(D18+I5))</f>
        <v/>
      </c>
      <c r="M18" s="57">
        <f>SUM(E18*M6)</f>
        <v>0</v>
      </c>
      <c r="N18" s="100" t="str">
        <f>IF(ISBLANK(Bestelformulier!C29), "", SUM(C18+M4))</f>
        <v/>
      </c>
      <c r="O18" s="114" t="str">
        <f>IF(ISBLANK(Bestelformulier!D29), "", SUM(D18+M4))</f>
        <v/>
      </c>
      <c r="P18" s="118" t="str">
        <f>IF(ISBLANK(Bestelformulier!C29), "", SUM(F18+1))</f>
        <v/>
      </c>
      <c r="Q18" s="121" t="str">
        <f>IF(ISBLANK(Bestelformulier!D29), "", SUM(D18+Q5))</f>
        <v/>
      </c>
      <c r="R18" s="60">
        <f>Bestelformulier!G29</f>
        <v>0</v>
      </c>
    </row>
    <row r="19" spans="1:18" ht="25.5" customHeight="1" x14ac:dyDescent="0.4">
      <c r="A19" s="106">
        <v>14</v>
      </c>
      <c r="B19" s="110">
        <f>Bestelformulier!B30</f>
        <v>0</v>
      </c>
      <c r="C19" s="48">
        <f>Bestelformulier!C30</f>
        <v>0</v>
      </c>
      <c r="D19" s="191">
        <f>Bestelformulier!D30</f>
        <v>0</v>
      </c>
      <c r="E19" s="200">
        <f t="shared" si="0"/>
        <v>0</v>
      </c>
      <c r="F19" s="194" t="str">
        <f>IF(ISBLANK(Bestelformulier!C30), "", SUM(C19-F5))</f>
        <v/>
      </c>
      <c r="G19" s="194" t="str">
        <f>IF(ISBLANK(Bestelformulier!D30), "", SUM(D19-G5))</f>
        <v/>
      </c>
      <c r="H19" s="201" t="str">
        <f>IF(ISBLANK(Bestelformulier!D30), "", SUM(G19+-2020-3))</f>
        <v/>
      </c>
      <c r="I19" s="195"/>
      <c r="J19" s="49">
        <f>SUM(B19*J7)</f>
        <v>0</v>
      </c>
      <c r="K19" s="99" t="str">
        <f>IF(ISBLANK(Bestelformulier!C30), "", SUM(C19+I5))</f>
        <v/>
      </c>
      <c r="L19" s="102" t="str">
        <f>IF(ISBLANK(Bestelformulier!D30), "", SUM(D19+I5))</f>
        <v/>
      </c>
      <c r="M19" s="57">
        <f>SUM(E19*M7)</f>
        <v>0</v>
      </c>
      <c r="N19" s="100" t="str">
        <f>IF(ISBLANK(Bestelformulier!C30), "", SUM(C19+M4))</f>
        <v/>
      </c>
      <c r="O19" s="114" t="str">
        <f>IF(ISBLANK(Bestelformulier!D30), "", SUM(D19+M4))</f>
        <v/>
      </c>
      <c r="P19" s="118" t="str">
        <f>IF(ISBLANK(Bestelformulier!C30), "", SUM(F19+1))</f>
        <v/>
      </c>
      <c r="Q19" s="121" t="str">
        <f>IF(ISBLANK(Bestelformulier!D30), "", SUM(D19+Q5))</f>
        <v/>
      </c>
      <c r="R19" s="60">
        <f>Bestelformulier!G30</f>
        <v>0</v>
      </c>
    </row>
    <row r="20" spans="1:18" ht="25.5" customHeight="1" x14ac:dyDescent="0.4">
      <c r="A20" s="106">
        <v>15</v>
      </c>
      <c r="B20" s="110">
        <f>Bestelformulier!B31</f>
        <v>0</v>
      </c>
      <c r="C20" s="48">
        <f>Bestelformulier!C31</f>
        <v>0</v>
      </c>
      <c r="D20" s="191">
        <f>Bestelformulier!D31</f>
        <v>0</v>
      </c>
      <c r="E20" s="200">
        <f t="shared" si="0"/>
        <v>0</v>
      </c>
      <c r="F20" s="194" t="str">
        <f>IF(ISBLANK(Bestelformulier!C31), "", SUM(C20-F5))</f>
        <v/>
      </c>
      <c r="G20" s="194" t="str">
        <f>IF(ISBLANK(Bestelformulier!D31), "", SUM(D20-G5))</f>
        <v/>
      </c>
      <c r="H20" s="201" t="str">
        <f>IF(ISBLANK(Bestelformulier!D31), "", SUM(G20+-2020-3))</f>
        <v/>
      </c>
      <c r="I20" s="195"/>
      <c r="J20" s="49">
        <f>SUM(B20*J8)</f>
        <v>0</v>
      </c>
      <c r="K20" s="99" t="str">
        <f>IF(ISBLANK(Bestelformulier!C31), "", SUM(C20+I5))</f>
        <v/>
      </c>
      <c r="L20" s="102" t="str">
        <f>IF(ISBLANK(Bestelformulier!D31), "", SUM(D20+I5))</f>
        <v/>
      </c>
      <c r="M20" s="57">
        <f>SUM(E20*M8)</f>
        <v>0</v>
      </c>
      <c r="N20" s="100" t="str">
        <f>IF(ISBLANK(Bestelformulier!C31), "", SUM(C20+M4))</f>
        <v/>
      </c>
      <c r="O20" s="114" t="str">
        <f>IF(ISBLANK(Bestelformulier!D31), "", SUM(D20+M4))</f>
        <v/>
      </c>
      <c r="P20" s="118" t="str">
        <f>IF(ISBLANK(Bestelformulier!C31), "", SUM(F20+1))</f>
        <v/>
      </c>
      <c r="Q20" s="121" t="str">
        <f>IF(ISBLANK(Bestelformulier!D31), "", SUM(D20+Q5))</f>
        <v/>
      </c>
      <c r="R20" s="60">
        <f>Bestelformulier!G31</f>
        <v>0</v>
      </c>
    </row>
    <row r="21" spans="1:18" ht="25.5" customHeight="1" x14ac:dyDescent="0.4">
      <c r="A21" s="106">
        <v>16</v>
      </c>
      <c r="B21" s="110">
        <f>Bestelformulier!B32</f>
        <v>0</v>
      </c>
      <c r="C21" s="48">
        <f>Bestelformulier!C32</f>
        <v>0</v>
      </c>
      <c r="D21" s="191">
        <f>Bestelformulier!D32</f>
        <v>0</v>
      </c>
      <c r="E21" s="200">
        <f t="shared" si="0"/>
        <v>0</v>
      </c>
      <c r="F21" s="194" t="str">
        <f>IF(ISBLANK(Bestelformulier!C32), "", SUM(C21-F5))</f>
        <v/>
      </c>
      <c r="G21" s="194" t="str">
        <f>IF(ISBLANK(Bestelformulier!D32), "", SUM(D21-G5))</f>
        <v/>
      </c>
      <c r="H21" s="201" t="str">
        <f>IF(ISBLANK(Bestelformulier!D32), "", SUM(G21+-2020-3))</f>
        <v/>
      </c>
      <c r="I21" s="195"/>
      <c r="J21" s="49">
        <f>SUM(B21*J5)</f>
        <v>0</v>
      </c>
      <c r="K21" s="99" t="str">
        <f>IF(ISBLANK(Bestelformulier!C32), "", SUM(C21+I5))</f>
        <v/>
      </c>
      <c r="L21" s="102" t="str">
        <f>IF(ISBLANK(Bestelformulier!D32), "", SUM(D21+I5))</f>
        <v/>
      </c>
      <c r="M21" s="57">
        <f>SUM(E21*M5)</f>
        <v>0</v>
      </c>
      <c r="N21" s="100" t="str">
        <f>IF(ISBLANK(Bestelformulier!C32), "", SUM(C21+M4))</f>
        <v/>
      </c>
      <c r="O21" s="114" t="str">
        <f>IF(ISBLANK(Bestelformulier!D32), "", SUM(D21+M4))</f>
        <v/>
      </c>
      <c r="P21" s="118" t="str">
        <f>IF(ISBLANK(Bestelformulier!C32), "", SUM(F21+1))</f>
        <v/>
      </c>
      <c r="Q21" s="121" t="str">
        <f>IF(ISBLANK(Bestelformulier!D32), "", SUM(D21+Q5))</f>
        <v/>
      </c>
      <c r="R21" s="60">
        <f>Bestelformulier!G32</f>
        <v>0</v>
      </c>
    </row>
    <row r="22" spans="1:18" ht="25.5" customHeight="1" thickBot="1" x14ac:dyDescent="0.45">
      <c r="A22" s="107">
        <v>17</v>
      </c>
      <c r="B22" s="111">
        <f>Bestelformulier!B33</f>
        <v>0</v>
      </c>
      <c r="C22" s="112">
        <f>Bestelformulier!C33</f>
        <v>0</v>
      </c>
      <c r="D22" s="192">
        <f>Bestelformulier!D33</f>
        <v>0</v>
      </c>
      <c r="E22" s="202">
        <f t="shared" si="0"/>
        <v>0</v>
      </c>
      <c r="F22" s="203" t="str">
        <f>IF(ISBLANK(Bestelformulier!C33), "", SUM(C22-F5))</f>
        <v/>
      </c>
      <c r="G22" s="203" t="str">
        <f>IF(ISBLANK(Bestelformulier!D33), "", SUM(D22-G5))</f>
        <v/>
      </c>
      <c r="H22" s="204" t="str">
        <f>IF(ISBLANK(Bestelformulier!D33), "", SUM(G22+-2020-3))</f>
        <v/>
      </c>
      <c r="I22" s="196"/>
      <c r="J22" s="50">
        <f>SUM(B22*J5)</f>
        <v>0</v>
      </c>
      <c r="K22" s="103" t="str">
        <f>IF(ISBLANK(Bestelformulier!C33), "", SUM(C22+I5))</f>
        <v/>
      </c>
      <c r="L22" s="104" t="str">
        <f>IF(ISBLANK(Bestelformulier!D33), "", SUM(D22+I5))</f>
        <v/>
      </c>
      <c r="M22" s="58">
        <f>SUM(E22*M5)</f>
        <v>0</v>
      </c>
      <c r="N22" s="115" t="str">
        <f>IF(ISBLANK(Bestelformulier!C33), "", SUM(C22+M4))</f>
        <v/>
      </c>
      <c r="O22" s="116" t="str">
        <f>IF(ISBLANK(Bestelformulier!D33), "", SUM(D22+M4))</f>
        <v/>
      </c>
      <c r="P22" s="119" t="str">
        <f>IF(ISBLANK(Bestelformulier!C33), "", SUM(F22+1))</f>
        <v/>
      </c>
      <c r="Q22" s="122" t="str">
        <f>IF(ISBLANK(Bestelformulier!D33),"",SUM(D22+Q5))</f>
        <v/>
      </c>
      <c r="R22" s="207">
        <f>Bestelformulier!G33</f>
        <v>0</v>
      </c>
    </row>
    <row r="23" spans="1:18" ht="25.5" customHeight="1" thickBot="1" x14ac:dyDescent="0.35">
      <c r="B23" s="36">
        <f>SUM(B6:B22)</f>
        <v>0</v>
      </c>
      <c r="E23" s="37">
        <f>SUM(E6:E22)</f>
        <v>0</v>
      </c>
      <c r="J23" s="38">
        <f>SUM(J6:J22)</f>
        <v>0</v>
      </c>
      <c r="M23" s="205">
        <f>SUM(M6:M22)</f>
        <v>0</v>
      </c>
    </row>
    <row r="24" spans="1:18" ht="15.75" thickBot="1" x14ac:dyDescent="0.3"/>
    <row r="25" spans="1:18" x14ac:dyDescent="0.25">
      <c r="F25" s="341" t="s">
        <v>119</v>
      </c>
      <c r="G25" s="342"/>
      <c r="H25" s="342"/>
      <c r="I25" s="342"/>
      <c r="J25" s="342"/>
      <c r="K25" s="342"/>
      <c r="L25" s="342"/>
      <c r="M25" s="342"/>
      <c r="N25" s="342"/>
      <c r="O25" s="342"/>
      <c r="P25" s="343"/>
    </row>
    <row r="26" spans="1:18" ht="15.75" thickBot="1" x14ac:dyDescent="0.3">
      <c r="F26" s="344"/>
      <c r="G26" s="345"/>
      <c r="H26" s="345"/>
      <c r="I26" s="345"/>
      <c r="J26" s="345"/>
      <c r="K26" s="345"/>
      <c r="L26" s="345"/>
      <c r="M26" s="345"/>
      <c r="N26" s="345"/>
      <c r="O26" s="345"/>
      <c r="P26" s="346"/>
    </row>
    <row r="27" spans="1:18" x14ac:dyDescent="0.25">
      <c r="F27" s="344"/>
      <c r="G27" s="345"/>
      <c r="H27" s="345"/>
      <c r="I27" s="345"/>
      <c r="J27" s="345"/>
      <c r="K27" s="345"/>
      <c r="L27" s="345"/>
      <c r="M27" s="345"/>
      <c r="N27" s="345"/>
      <c r="O27" s="345"/>
      <c r="P27" s="346"/>
      <c r="R27" s="336" t="s">
        <v>125</v>
      </c>
    </row>
    <row r="28" spans="1:18" ht="15.75" thickBot="1" x14ac:dyDescent="0.3">
      <c r="F28" s="347"/>
      <c r="G28" s="348"/>
      <c r="H28" s="348"/>
      <c r="I28" s="348"/>
      <c r="J28" s="348"/>
      <c r="K28" s="348"/>
      <c r="L28" s="348"/>
      <c r="M28" s="348"/>
      <c r="N28" s="348"/>
      <c r="O28" s="348"/>
      <c r="P28" s="349"/>
      <c r="R28" s="337"/>
    </row>
  </sheetData>
  <sheetProtection algorithmName="SHA-512" hashValue="mllubSYQJuRrdUK1V3WQ/LbMtuOKiZqaeskAevBPVK+IxrzEEmkTF2OD6Wi/KL29Ah5rRGHj11aCWfE8iwFYww==" saltValue="FPDVF9lbLpMxDv4r31/IrQ==" spinCount="100000" sheet="1" objects="1" scenarios="1" selectLockedCells="1"/>
  <mergeCells count="9">
    <mergeCell ref="R27:R28"/>
    <mergeCell ref="J4:L4"/>
    <mergeCell ref="F25:P28"/>
    <mergeCell ref="J1:Q2"/>
    <mergeCell ref="A3:D3"/>
    <mergeCell ref="E3:G3"/>
    <mergeCell ref="J3:L3"/>
    <mergeCell ref="M3:O3"/>
    <mergeCell ref="H4:H5"/>
  </mergeCells>
  <conditionalFormatting sqref="B6:D22">
    <cfRule type="containsBlanks" dxfId="3" priority="7">
      <formula>LEN(TRIM(B6))=0</formula>
    </cfRule>
  </conditionalFormatting>
  <conditionalFormatting sqref="F6:H22">
    <cfRule type="containsBlanks" priority="13">
      <formula>LEN(TRIM(F6))=0</formula>
    </cfRule>
  </conditionalFormatting>
  <pageMargins left="0.25" right="0.25" top="0.75" bottom="0.75" header="0.3" footer="0.3"/>
  <pageSetup paperSize="9" scale="56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6E6ADC2-2D65-428B-9B90-C2D1AD1EE302}">
            <xm:f>Bestelformulier!$E17="Blok Slide Light"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2" id="{21EF7237-BE92-4D7F-8221-EA786B4E2D62}">
            <xm:f>Bestelformulier!$E17="Blok Basic Light"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4" id="{F25B24E7-BA2B-4914-89DC-89FE928FC3C0}">
            <xm:f>Bestelformulier!$E17="Blok Basic"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5" id="{AF18CD59-4675-42EB-903B-5D3C134F237B}">
            <xm:f>Bestelformulier!$E17="Blok Basic Plus"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9" id="{98E29AE7-3F2D-425C-8FCB-1B4141F272BE}">
            <xm:f>Bestelformulier!$E17="Blok Rw 42"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11" id="{DAFD6291-1C77-4DA3-AFED-A7903E5D8ACA}">
            <xm:f>Bestelformulier!$E17="Blok Fire 30"</xm:f>
            <x14:dxf>
              <fill>
                <patternFill>
                  <bgColor theme="2" tint="-0.499984740745262"/>
                </patternFill>
              </fill>
            </x14:dxf>
          </x14:cfRule>
          <x14:cfRule type="expression" priority="12" id="{34572455-1836-4605-96BE-2DC76BEFD7DE}">
            <xm:f>Bestelformulier!$E17="Blok Fire 60"</xm:f>
            <x14:dxf>
              <fill>
                <patternFill>
                  <bgColor theme="2" tint="-0.499984740745262"/>
                </patternFill>
              </fill>
            </x14:dxf>
          </x14:cfRule>
          <xm:sqref>B6:D22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2:Y39"/>
  <sheetViews>
    <sheetView workbookViewId="0">
      <selection activeCell="Y16" sqref="Y16"/>
    </sheetView>
  </sheetViews>
  <sheetFormatPr defaultColWidth="9.140625" defaultRowHeight="15.75" x14ac:dyDescent="0.25"/>
  <cols>
    <col min="1" max="1" width="28.42578125" style="1" customWidth="1"/>
    <col min="2" max="2" width="54.28515625" style="1" customWidth="1"/>
    <col min="3" max="3" width="9.140625" style="1" customWidth="1"/>
    <col min="4" max="4" width="9.140625" style="1"/>
    <col min="5" max="5" width="19.85546875" style="1" customWidth="1"/>
    <col min="6" max="6" width="9.140625" style="1"/>
    <col min="7" max="8" width="9.85546875" style="1" bestFit="1" customWidth="1"/>
    <col min="9" max="16384" width="9.140625" style="1"/>
  </cols>
  <sheetData>
    <row r="2" spans="1:25" ht="18" customHeight="1" x14ac:dyDescent="0.25">
      <c r="A2" s="92" t="s">
        <v>84</v>
      </c>
      <c r="B2" s="93" t="s">
        <v>112</v>
      </c>
      <c r="C2" s="93"/>
      <c r="D2" s="93"/>
      <c r="E2" s="137"/>
      <c r="F2" s="93"/>
      <c r="G2" s="93"/>
      <c r="H2" s="176"/>
      <c r="I2" s="176"/>
      <c r="Y2" s="24"/>
    </row>
    <row r="3" spans="1:25" ht="18" customHeight="1" x14ac:dyDescent="0.25">
      <c r="A3" s="92" t="s">
        <v>109</v>
      </c>
      <c r="B3" s="93" t="s">
        <v>112</v>
      </c>
      <c r="C3" s="93"/>
      <c r="D3" s="93"/>
      <c r="E3" s="137"/>
      <c r="F3" s="93"/>
      <c r="G3" s="93"/>
      <c r="H3" s="176"/>
      <c r="I3" s="176"/>
      <c r="Y3" s="24"/>
    </row>
    <row r="4" spans="1:25" ht="18" customHeight="1" x14ac:dyDescent="0.25">
      <c r="A4" s="92" t="s">
        <v>85</v>
      </c>
      <c r="B4" s="93" t="s">
        <v>110</v>
      </c>
      <c r="C4" s="93" t="s">
        <v>55</v>
      </c>
      <c r="D4" s="93" t="s">
        <v>57</v>
      </c>
      <c r="E4" s="137" t="s">
        <v>65</v>
      </c>
      <c r="F4" s="138" t="s">
        <v>80</v>
      </c>
      <c r="G4" s="93" t="s">
        <v>63</v>
      </c>
      <c r="H4" s="176"/>
      <c r="I4" s="176" t="s">
        <v>56</v>
      </c>
      <c r="Y4" s="24"/>
    </row>
    <row r="5" spans="1:25" ht="18" customHeight="1" x14ac:dyDescent="0.25">
      <c r="A5" s="93" t="s">
        <v>106</v>
      </c>
      <c r="B5" s="93" t="s">
        <v>111</v>
      </c>
      <c r="C5" s="93" t="s">
        <v>56</v>
      </c>
      <c r="D5" s="93" t="s">
        <v>58</v>
      </c>
      <c r="E5" s="137" t="s">
        <v>66</v>
      </c>
      <c r="F5" s="138" t="s">
        <v>69</v>
      </c>
      <c r="G5" s="93" t="s">
        <v>68</v>
      </c>
      <c r="H5" s="93" t="s">
        <v>68</v>
      </c>
      <c r="I5" s="176" t="s">
        <v>99</v>
      </c>
      <c r="Y5" s="24"/>
    </row>
    <row r="6" spans="1:25" ht="19.5" customHeight="1" x14ac:dyDescent="0.25">
      <c r="A6" s="93" t="s">
        <v>116</v>
      </c>
      <c r="B6" s="142" t="s">
        <v>90</v>
      </c>
      <c r="C6" s="93"/>
      <c r="D6" s="93"/>
      <c r="E6" s="137" t="s">
        <v>92</v>
      </c>
      <c r="F6" s="139" t="s">
        <v>70</v>
      </c>
      <c r="G6" s="93" t="s">
        <v>83</v>
      </c>
      <c r="H6" s="176"/>
      <c r="I6" s="176" t="s">
        <v>101</v>
      </c>
      <c r="Y6" s="24"/>
    </row>
    <row r="7" spans="1:25" ht="19.5" customHeight="1" x14ac:dyDescent="0.25">
      <c r="A7" s="93" t="s">
        <v>86</v>
      </c>
      <c r="B7" s="142" t="s">
        <v>91</v>
      </c>
      <c r="C7" s="93"/>
      <c r="D7" s="93"/>
      <c r="E7" s="93"/>
      <c r="F7" s="139"/>
      <c r="G7" s="93"/>
      <c r="H7" s="176"/>
      <c r="I7" s="176"/>
      <c r="Y7" s="24"/>
    </row>
    <row r="8" spans="1:25" ht="19.5" customHeight="1" x14ac:dyDescent="0.25">
      <c r="A8" s="93" t="s">
        <v>89</v>
      </c>
      <c r="B8" s="93"/>
      <c r="C8" s="93"/>
      <c r="D8" s="93"/>
      <c r="E8" s="93"/>
      <c r="F8" s="93"/>
      <c r="G8" s="93"/>
      <c r="H8" s="176"/>
      <c r="I8" s="176"/>
      <c r="Y8" s="24"/>
    </row>
    <row r="9" spans="1:25" x14ac:dyDescent="0.25">
      <c r="A9" s="93" t="s">
        <v>87</v>
      </c>
      <c r="B9" s="93"/>
      <c r="C9" s="93"/>
      <c r="D9" s="93"/>
      <c r="E9" s="93"/>
      <c r="F9" s="93"/>
      <c r="G9" s="93"/>
      <c r="H9" s="176"/>
      <c r="I9" s="176"/>
      <c r="Y9" s="24"/>
    </row>
    <row r="10" spans="1:25" x14ac:dyDescent="0.25">
      <c r="Y10" s="24"/>
    </row>
    <row r="11" spans="1:25" x14ac:dyDescent="0.25">
      <c r="Y11" s="24"/>
    </row>
    <row r="12" spans="1:25" x14ac:dyDescent="0.25">
      <c r="Y12" s="24"/>
    </row>
    <row r="13" spans="1:25" x14ac:dyDescent="0.25">
      <c r="Y13" s="24"/>
    </row>
    <row r="14" spans="1:25" x14ac:dyDescent="0.25">
      <c r="Y14" s="24"/>
    </row>
    <row r="15" spans="1:25" x14ac:dyDescent="0.25">
      <c r="Y15" s="24"/>
    </row>
    <row r="16" spans="1:25" x14ac:dyDescent="0.25">
      <c r="Y16" s="24"/>
    </row>
    <row r="17" spans="25:25" x14ac:dyDescent="0.25">
      <c r="Y17" s="24"/>
    </row>
    <row r="18" spans="25:25" x14ac:dyDescent="0.25">
      <c r="Y18" s="24"/>
    </row>
    <row r="19" spans="25:25" x14ac:dyDescent="0.25">
      <c r="Y19" s="24"/>
    </row>
    <row r="20" spans="25:25" x14ac:dyDescent="0.25">
      <c r="Y20" s="24"/>
    </row>
    <row r="21" spans="25:25" x14ac:dyDescent="0.25">
      <c r="Y21" s="24"/>
    </row>
    <row r="22" spans="25:25" x14ac:dyDescent="0.25">
      <c r="Y22" s="24"/>
    </row>
    <row r="23" spans="25:25" x14ac:dyDescent="0.25">
      <c r="Y23" s="24"/>
    </row>
    <row r="24" spans="25:25" x14ac:dyDescent="0.25">
      <c r="Y24" s="24"/>
    </row>
    <row r="25" spans="25:25" x14ac:dyDescent="0.25">
      <c r="Y25" s="24"/>
    </row>
    <row r="26" spans="25:25" x14ac:dyDescent="0.25">
      <c r="Y26" s="24"/>
    </row>
    <row r="27" spans="25:25" x14ac:dyDescent="0.25">
      <c r="Y27" s="24"/>
    </row>
    <row r="28" spans="25:25" x14ac:dyDescent="0.25">
      <c r="Y28" s="24"/>
    </row>
    <row r="29" spans="25:25" x14ac:dyDescent="0.25">
      <c r="Y29" s="24"/>
    </row>
    <row r="30" spans="25:25" x14ac:dyDescent="0.25">
      <c r="Y30" s="24"/>
    </row>
    <row r="31" spans="25:25" x14ac:dyDescent="0.25">
      <c r="Y31" s="24"/>
    </row>
    <row r="32" spans="25:25" x14ac:dyDescent="0.25">
      <c r="Y32" s="24"/>
    </row>
    <row r="33" spans="1:25" x14ac:dyDescent="0.25">
      <c r="Y33" s="24"/>
    </row>
    <row r="34" spans="1:25" x14ac:dyDescent="0.25">
      <c r="Y34" s="24"/>
    </row>
    <row r="35" spans="1:25" x14ac:dyDescent="0.25">
      <c r="Y35" s="24"/>
    </row>
    <row r="36" spans="1:25" x14ac:dyDescent="0.25">
      <c r="Y36" s="24"/>
    </row>
    <row r="37" spans="1:25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</sheetData>
  <sheetProtection algorithmName="SHA-512" hashValue="P+64CYU03cc5isd/0cQHD1tge6QLK+BqMbHHL+uQxbma2Kzlnp9zWaWwKvV4A9RXViDkXyBlBccP0EhAulb7aw==" saltValue="KnjY1STeQNoPtOKo41GtY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AD5EF9A96791489B4574440A9304F7" ma:contentTypeVersion="8" ma:contentTypeDescription="Een nieuw document maken." ma:contentTypeScope="" ma:versionID="b1ca1cd1ea6f33a83082098ca502a43e">
  <xsd:schema xmlns:xsd="http://www.w3.org/2001/XMLSchema" xmlns:xs="http://www.w3.org/2001/XMLSchema" xmlns:p="http://schemas.microsoft.com/office/2006/metadata/properties" xmlns:ns2="4b4c70bb-fe12-483e-b8ee-6eb95f3f990c" targetNamespace="http://schemas.microsoft.com/office/2006/metadata/properties" ma:root="true" ma:fieldsID="9d63a8f7d1bf5ab1fbf4072a9da5e0d3" ns2:_="">
    <xsd:import namespace="4b4c70bb-fe12-483e-b8ee-6eb95f3f9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c70bb-fe12-483e-b8ee-6eb95f3f9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FA6AA-A769-4DE9-AF80-B8475B48E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c70bb-fe12-483e-b8ee-6eb95f3f9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43155-8D5C-45B9-8CDB-E6157F264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BF8B7-A8E3-49EA-8186-EF11C3374FD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4b4c70bb-fe12-483e-b8ee-6eb95f3f990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Bestelformulier</vt:lpstr>
      <vt:lpstr>Opbouw Deuren</vt:lpstr>
      <vt:lpstr>40mm deuren</vt:lpstr>
      <vt:lpstr>54mm deuren</vt:lpstr>
      <vt:lpstr>Intern info</vt:lpstr>
      <vt:lpstr>Kantlatten</vt:lpstr>
      <vt:lpstr>Roodhout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Blok Doors</dc:creator>
  <cp:lastModifiedBy>Michael ter Maat</cp:lastModifiedBy>
  <cp:lastPrinted>2026-04-10T13:02:50Z</cp:lastPrinted>
  <dcterms:created xsi:type="dcterms:W3CDTF">2022-10-26T12:19:22Z</dcterms:created>
  <dcterms:modified xsi:type="dcterms:W3CDTF">2026-06-15T12:08:26Z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0x01010065AD5EF9A96791489B4574440A9304F7</vt:lpwstr>
  </property>
</Properties>
</file>